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45" windowWidth="10845" windowHeight="12645" activeTab="2"/>
  </bookViews>
  <sheets>
    <sheet name="Bernoulli Cases" sheetId="1" r:id="rId1"/>
    <sheet name="Bernoulli" sheetId="2" r:id="rId2"/>
    <sheet name="Ch3" sheetId="3" r:id="rId3"/>
  </sheets>
  <definedNames/>
  <calcPr fullCalcOnLoad="1"/>
</workbook>
</file>

<file path=xl/sharedStrings.xml><?xml version="1.0" encoding="utf-8"?>
<sst xmlns="http://schemas.openxmlformats.org/spreadsheetml/2006/main" count="165" uniqueCount="78">
  <si>
    <t>Factorial</t>
  </si>
  <si>
    <t>n</t>
  </si>
  <si>
    <t>r</t>
  </si>
  <si>
    <t>x</t>
  </si>
  <si>
    <t>x =</t>
  </si>
  <si>
    <r>
      <t xml:space="preserve">Factorial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!</t>
    </r>
  </si>
  <si>
    <t>Birnoulli Trials:</t>
  </si>
  <si>
    <r>
      <t>P</t>
    </r>
    <r>
      <rPr>
        <b/>
        <sz val="14"/>
        <rFont val="Times New Roman"/>
        <family val="1"/>
      </rPr>
      <t xml:space="preserve"> = </t>
    </r>
    <r>
      <rPr>
        <b/>
        <i/>
        <sz val="14"/>
        <rFont val="Times New Roman"/>
        <family val="1"/>
      </rPr>
      <t>C</t>
    </r>
    <r>
      <rPr>
        <b/>
        <sz val="14"/>
        <rFont val="Times New Roman"/>
        <family val="1"/>
      </rPr>
      <t>(</t>
    </r>
    <r>
      <rPr>
        <b/>
        <i/>
        <sz val="14"/>
        <rFont val="Times New Roman"/>
        <family val="1"/>
      </rPr>
      <t>n , r</t>
    </r>
    <r>
      <rPr>
        <b/>
        <sz val="14"/>
        <rFont val="Times New Roman"/>
        <family val="1"/>
      </rPr>
      <t xml:space="preserve">). </t>
    </r>
    <r>
      <rPr>
        <b/>
        <i/>
        <sz val="14"/>
        <rFont val="Times New Roman"/>
        <family val="1"/>
      </rPr>
      <t>p</t>
    </r>
    <r>
      <rPr>
        <b/>
        <i/>
        <vertAlign val="superscript"/>
        <sz val="16"/>
        <rFont val="Times New Roman"/>
        <family val="1"/>
      </rPr>
      <t>r</t>
    </r>
    <r>
      <rPr>
        <b/>
        <i/>
        <sz val="14"/>
        <rFont val="Times New Roman"/>
        <family val="1"/>
      </rPr>
      <t>.q</t>
    </r>
    <r>
      <rPr>
        <b/>
        <i/>
        <vertAlign val="superscript"/>
        <sz val="16"/>
        <rFont val="Times New Roman"/>
        <family val="1"/>
      </rPr>
      <t>n-r</t>
    </r>
  </si>
  <si>
    <t>n =</t>
  </si>
  <si>
    <t>p =</t>
  </si>
  <si>
    <t>r =</t>
  </si>
  <si>
    <t>C(</t>
  </si>
  <si>
    <t>,</t>
  </si>
  <si>
    <t>)</t>
  </si>
  <si>
    <t>Power</t>
  </si>
  <si>
    <t>Then q =</t>
  </si>
  <si>
    <t>looks like:</t>
  </si>
  <si>
    <t>(</t>
  </si>
  <si>
    <t>) .</t>
  </si>
  <si>
    <r>
      <t>P</t>
    </r>
    <r>
      <rPr>
        <b/>
        <sz val="10"/>
        <rFont val="Times New Roman"/>
        <family val="1"/>
      </rPr>
      <t>1</t>
    </r>
    <r>
      <rPr>
        <b/>
        <i/>
        <sz val="14"/>
        <rFont val="Times New Roman"/>
        <family val="1"/>
      </rPr>
      <t xml:space="preserve"> =</t>
    </r>
  </si>
  <si>
    <r>
      <t>P</t>
    </r>
    <r>
      <rPr>
        <b/>
        <sz val="10"/>
        <rFont val="Times New Roman"/>
        <family val="1"/>
      </rPr>
      <t>2</t>
    </r>
    <r>
      <rPr>
        <b/>
        <i/>
        <sz val="14"/>
        <rFont val="Times New Roman"/>
        <family val="1"/>
      </rPr>
      <t xml:space="preserve"> =</t>
    </r>
  </si>
  <si>
    <r>
      <t>P</t>
    </r>
    <r>
      <rPr>
        <b/>
        <sz val="10"/>
        <rFont val="Times New Roman"/>
        <family val="1"/>
      </rPr>
      <t>3</t>
    </r>
    <r>
      <rPr>
        <b/>
        <i/>
        <sz val="14"/>
        <rFont val="Times New Roman"/>
        <family val="1"/>
      </rPr>
      <t xml:space="preserve"> =</t>
    </r>
  </si>
  <si>
    <r>
      <t>P</t>
    </r>
    <r>
      <rPr>
        <b/>
        <sz val="10"/>
        <rFont val="Times New Roman"/>
        <family val="1"/>
      </rPr>
      <t>4</t>
    </r>
    <r>
      <rPr>
        <b/>
        <i/>
        <sz val="14"/>
        <rFont val="Times New Roman"/>
        <family val="1"/>
      </rPr>
      <t xml:space="preserve"> =</t>
    </r>
  </si>
  <si>
    <r>
      <t>P</t>
    </r>
    <r>
      <rPr>
        <b/>
        <sz val="10"/>
        <rFont val="Times New Roman"/>
        <family val="1"/>
      </rPr>
      <t>5</t>
    </r>
    <r>
      <rPr>
        <b/>
        <i/>
        <sz val="14"/>
        <rFont val="Times New Roman"/>
        <family val="1"/>
      </rPr>
      <t xml:space="preserve"> =</t>
    </r>
  </si>
  <si>
    <r>
      <t>n</t>
    </r>
    <r>
      <rPr>
        <sz val="10"/>
        <rFont val="Arial"/>
        <family val="0"/>
      </rPr>
      <t xml:space="preserve"> = 20</t>
    </r>
  </si>
  <si>
    <r>
      <t>r</t>
    </r>
    <r>
      <rPr>
        <sz val="10"/>
        <rFont val="Arial"/>
        <family val="0"/>
      </rPr>
      <t xml:space="preserve"> = 3 correct or more</t>
    </r>
  </si>
  <si>
    <t>P =  1 - Prob (0c) - Prob (1c) - Prob (2c)</t>
  </si>
  <si>
    <t>You should calculate it as:</t>
  </si>
  <si>
    <r>
      <t xml:space="preserve">p </t>
    </r>
    <r>
      <rPr>
        <sz val="10"/>
        <rFont val="Arial"/>
        <family val="0"/>
      </rPr>
      <t>= 1/5 = 0.2</t>
    </r>
  </si>
  <si>
    <r>
      <t>q</t>
    </r>
    <r>
      <rPr>
        <sz val="10"/>
        <rFont val="Arial"/>
        <family val="0"/>
      </rPr>
      <t xml:space="preserve"> = 1 - p = 4/5 = 0.8</t>
    </r>
  </si>
  <si>
    <t>P</t>
  </si>
  <si>
    <t>1 - Above =</t>
  </si>
  <si>
    <t xml:space="preserve">Enter n, r and p in each. </t>
  </si>
  <si>
    <t>case 1</t>
  </si>
  <si>
    <t>case 2</t>
  </si>
  <si>
    <t>case 3</t>
  </si>
  <si>
    <t>case 4</t>
  </si>
  <si>
    <t>case 5</t>
  </si>
  <si>
    <r>
      <t>Bernoulli Trials Example:</t>
    </r>
    <r>
      <rPr>
        <sz val="10"/>
        <rFont val="Arial"/>
        <family val="0"/>
      </rPr>
      <t xml:space="preserve">
A test consists of 20 multiple choice questions, each with 5 choices, one of which is the correct answer. If a student is guessing each question, find the probability that the student gets at least 3 questions correct.</t>
    </r>
  </si>
  <si>
    <r>
      <t>C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, 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>)</t>
    </r>
  </si>
  <si>
    <r>
      <t>P</t>
    </r>
    <r>
      <rPr>
        <b/>
        <i/>
        <sz val="8"/>
        <rFont val="Arial"/>
        <family val="2"/>
      </rPr>
      <t>1</t>
    </r>
    <r>
      <rPr>
        <b/>
        <i/>
        <sz val="10"/>
        <rFont val="Arial"/>
        <family val="2"/>
      </rPr>
      <t xml:space="preserve"> =</t>
    </r>
  </si>
  <si>
    <r>
      <t>P</t>
    </r>
    <r>
      <rPr>
        <b/>
        <i/>
        <sz val="8"/>
        <rFont val="Arial"/>
        <family val="2"/>
      </rPr>
      <t>2</t>
    </r>
    <r>
      <rPr>
        <b/>
        <i/>
        <sz val="10"/>
        <rFont val="Arial"/>
        <family val="2"/>
      </rPr>
      <t xml:space="preserve"> =</t>
    </r>
  </si>
  <si>
    <r>
      <t>P</t>
    </r>
    <r>
      <rPr>
        <b/>
        <i/>
        <sz val="8"/>
        <rFont val="Arial"/>
        <family val="2"/>
      </rPr>
      <t>3</t>
    </r>
    <r>
      <rPr>
        <b/>
        <i/>
        <sz val="10"/>
        <rFont val="Arial"/>
        <family val="2"/>
      </rPr>
      <t xml:space="preserve"> =</t>
    </r>
  </si>
  <si>
    <r>
      <t>P</t>
    </r>
    <r>
      <rPr>
        <b/>
        <i/>
        <sz val="8"/>
        <rFont val="Arial"/>
        <family val="2"/>
      </rPr>
      <t>4</t>
    </r>
    <r>
      <rPr>
        <b/>
        <i/>
        <sz val="10"/>
        <rFont val="Arial"/>
        <family val="2"/>
      </rPr>
      <t xml:space="preserve"> =</t>
    </r>
  </si>
  <si>
    <r>
      <t>P</t>
    </r>
    <r>
      <rPr>
        <b/>
        <i/>
        <sz val="8"/>
        <rFont val="Arial"/>
        <family val="2"/>
      </rPr>
      <t>5</t>
    </r>
    <r>
      <rPr>
        <b/>
        <i/>
        <sz val="10"/>
        <rFont val="Arial"/>
        <family val="2"/>
      </rPr>
      <t xml:space="preserve"> =</t>
    </r>
  </si>
  <si>
    <r>
      <t xml:space="preserve">Combination </t>
    </r>
  </si>
  <si>
    <r>
      <t xml:space="preserve">Permutation </t>
    </r>
  </si>
  <si>
    <r>
      <t>C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>)</t>
    </r>
  </si>
  <si>
    <r>
      <t>P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>,</t>
    </r>
    <r>
      <rPr>
        <b/>
        <i/>
        <sz val="10"/>
        <rFont val="Arial"/>
        <family val="2"/>
      </rPr>
      <t xml:space="preserve"> r</t>
    </r>
    <r>
      <rPr>
        <b/>
        <sz val="10"/>
        <rFont val="Arial"/>
        <family val="2"/>
      </rPr>
      <t>)</t>
    </r>
  </si>
  <si>
    <t>Sum =</t>
  </si>
  <si>
    <t>to the power</t>
  </si>
  <si>
    <t>%</t>
  </si>
  <si>
    <t>The answers are in the Blue cells</t>
  </si>
  <si>
    <t xml:space="preserve">Enter in the Green cells only. </t>
  </si>
  <si>
    <t>Answer</t>
  </si>
  <si>
    <t>P(</t>
  </si>
  <si>
    <t>=</t>
  </si>
  <si>
    <t>!</t>
  </si>
  <si>
    <t>! =</t>
  </si>
  <si>
    <r>
      <t>P</t>
    </r>
    <r>
      <rPr>
        <b/>
        <i/>
        <sz val="14"/>
        <rFont val="Times New Roman"/>
        <family val="1"/>
      </rPr>
      <t xml:space="preserve"> =</t>
    </r>
  </si>
  <si>
    <t>Decimal</t>
  </si>
  <si>
    <t>Percentage</t>
  </si>
  <si>
    <t>Birnoulli Trials Cases:</t>
  </si>
  <si>
    <t xml:space="preserve">All except above: </t>
  </si>
  <si>
    <t>1   -</t>
  </si>
  <si>
    <t>Case</t>
  </si>
  <si>
    <t>Y, N?</t>
  </si>
  <si>
    <t>No.</t>
  </si>
  <si>
    <t>Y</t>
  </si>
  <si>
    <t>N</t>
  </si>
  <si>
    <t>Calc.</t>
  </si>
  <si>
    <t>= 79.39%</t>
  </si>
  <si>
    <t>Enter n, r and p in the first case only</t>
  </si>
  <si>
    <t>Check Y for the cases you want to include in the calculation</t>
  </si>
  <si>
    <t xml:space="preserve">    = 0.0222 + 0.0074 + 0.0020 = 0.0316 = 3.16%</t>
  </si>
  <si>
    <t>P =  Prob (8c) + Prob (9c) + Prob (10c)</t>
  </si>
  <si>
    <r>
      <t>Note</t>
    </r>
    <r>
      <rPr>
        <sz val="10"/>
        <rFont val="Arial"/>
        <family val="0"/>
      </rPr>
      <t>: If the question was: between 8 and 10 correct, then:</t>
    </r>
  </si>
  <si>
    <t>Enter the values of r = 8, r = 9, r = 10 using cases 1, 2 and 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</si>
</sst>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E+00"/>
    <numFmt numFmtId="170" formatCode="0.000"/>
    <numFmt numFmtId="171" formatCode="0.0%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0000"/>
    <numFmt numFmtId="183" formatCode="0.000%"/>
    <numFmt numFmtId="184" formatCode="[$-409]h:mm:ss\ AM/PM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vertAlign val="superscript"/>
      <sz val="16"/>
      <name val="Times New Roman"/>
      <family val="1"/>
    </font>
    <font>
      <b/>
      <u val="single"/>
      <sz val="10"/>
      <name val="Arial"/>
      <family val="2"/>
    </font>
    <font>
      <sz val="11"/>
      <name val="Arial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i/>
      <sz val="8"/>
      <name val="Arial"/>
      <family val="2"/>
    </font>
    <font>
      <b/>
      <sz val="9"/>
      <name val="Arial"/>
      <family val="2"/>
    </font>
    <font>
      <b/>
      <sz val="9"/>
      <color indexed="60"/>
      <name val="Arial"/>
      <family val="0"/>
    </font>
    <font>
      <b/>
      <vertAlign val="subscript"/>
      <sz val="14"/>
      <color indexed="60"/>
      <name val="Arial"/>
      <family val="0"/>
    </font>
    <font>
      <b/>
      <vertAlign val="superscript"/>
      <sz val="12"/>
      <name val="Arial"/>
      <family val="2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color indexed="6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170" fontId="8" fillId="0" borderId="4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0" fontId="13" fillId="3" borderId="1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2" fillId="0" borderId="0" xfId="0" applyNumberFormat="1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3"/>
    </xf>
    <xf numFmtId="0" fontId="16" fillId="2" borderId="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0" fontId="2" fillId="4" borderId="1" xfId="19" applyNumberFormat="1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70" fontId="13" fillId="5" borderId="1" xfId="0" applyNumberFormat="1" applyFont="1" applyFill="1" applyBorder="1" applyAlignment="1">
      <alignment horizontal="center" vertical="center"/>
    </xf>
    <xf numFmtId="10" fontId="2" fillId="4" borderId="21" xfId="19" applyNumberFormat="1" applyFont="1" applyFill="1" applyBorder="1" applyAlignment="1">
      <alignment horizontal="center" vertical="center"/>
    </xf>
    <xf numFmtId="10" fontId="2" fillId="4" borderId="22" xfId="19" applyNumberFormat="1" applyFont="1" applyFill="1" applyBorder="1" applyAlignment="1">
      <alignment horizontal="center" vertical="center"/>
    </xf>
    <xf numFmtId="172" fontId="10" fillId="4" borderId="2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" borderId="23" xfId="0" applyFont="1" applyFill="1" applyBorder="1" applyAlignment="1">
      <alignment horizontal="center" vertical="center"/>
    </xf>
    <xf numFmtId="1" fontId="2" fillId="3" borderId="24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 quotePrefix="1">
      <alignment horizontal="center" vertical="center"/>
    </xf>
    <xf numFmtId="1" fontId="2" fillId="3" borderId="23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 quotePrefix="1">
      <alignment horizontal="center" vertical="center"/>
    </xf>
    <xf numFmtId="0" fontId="2" fillId="3" borderId="25" xfId="0" applyFont="1" applyFill="1" applyBorder="1" applyAlignment="1">
      <alignment horizontal="left" vertical="center"/>
    </xf>
    <xf numFmtId="1" fontId="19" fillId="3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10" fontId="0" fillId="0" borderId="4" xfId="0" applyNumberFormat="1" applyBorder="1" applyAlignment="1">
      <alignment/>
    </xf>
    <xf numFmtId="0" fontId="2" fillId="0" borderId="4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/>
    </xf>
    <xf numFmtId="173" fontId="10" fillId="4" borderId="2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top"/>
    </xf>
    <xf numFmtId="1" fontId="0" fillId="3" borderId="24" xfId="0" applyNumberFormat="1" applyFill="1" applyBorder="1" applyAlignment="1">
      <alignment horizontal="right"/>
    </xf>
    <xf numFmtId="0" fontId="3" fillId="2" borderId="30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72" fontId="10" fillId="4" borderId="31" xfId="0" applyNumberFormat="1" applyFont="1" applyFill="1" applyBorder="1" applyAlignment="1">
      <alignment horizontal="center" vertical="center"/>
    </xf>
    <xf numFmtId="10" fontId="2" fillId="4" borderId="32" xfId="19" applyNumberFormat="1" applyFont="1" applyFill="1" applyBorder="1" applyAlignment="1">
      <alignment horizontal="center" vertical="center"/>
    </xf>
    <xf numFmtId="172" fontId="10" fillId="4" borderId="17" xfId="0" applyNumberFormat="1" applyFont="1" applyFill="1" applyBorder="1" applyAlignment="1">
      <alignment horizontal="center" vertical="center"/>
    </xf>
    <xf numFmtId="172" fontId="10" fillId="4" borderId="33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0" fontId="2" fillId="0" borderId="0" xfId="19" applyNumberFormat="1" applyFont="1" applyBorder="1" applyAlignment="1">
      <alignment horizontal="left"/>
    </xf>
    <xf numFmtId="10" fontId="2" fillId="0" borderId="4" xfId="19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72" fontId="10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0" fontId="10" fillId="4" borderId="1" xfId="19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172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72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" fontId="2" fillId="4" borderId="23" xfId="0" applyNumberFormat="1" applyFont="1" applyFill="1" applyBorder="1" applyAlignment="1" quotePrefix="1">
      <alignment horizontal="left" vertical="center" indent="1"/>
    </xf>
    <xf numFmtId="1" fontId="0" fillId="0" borderId="24" xfId="0" applyNumberForma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1" fontId="2" fillId="4" borderId="23" xfId="0" applyNumberFormat="1" applyFont="1" applyFill="1" applyBorder="1" applyAlignment="1">
      <alignment horizontal="left" vertical="center" indent="1"/>
    </xf>
    <xf numFmtId="0" fontId="0" fillId="4" borderId="24" xfId="0" applyFill="1" applyBorder="1" applyAlignment="1">
      <alignment horizontal="left" indent="1"/>
    </xf>
    <xf numFmtId="182" fontId="2" fillId="0" borderId="8" xfId="0" applyNumberFormat="1" applyFont="1" applyBorder="1" applyAlignment="1">
      <alignment horizontal="center" vertical="center"/>
    </xf>
    <xf numFmtId="182" fontId="0" fillId="0" borderId="13" xfId="0" applyNumberFormat="1" applyBorder="1" applyAlignment="1">
      <alignment horizontal="center"/>
    </xf>
    <xf numFmtId="1" fontId="2" fillId="3" borderId="23" xfId="0" applyNumberFormat="1" applyFont="1" applyFill="1" applyBorder="1" applyAlignment="1">
      <alignment horizontal="right" vertical="center"/>
    </xf>
    <xf numFmtId="1" fontId="0" fillId="0" borderId="25" xfId="0" applyNumberFormat="1" applyBorder="1" applyAlignment="1">
      <alignment horizontal="left" indent="1"/>
    </xf>
    <xf numFmtId="0" fontId="3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CCFFFF"/>
      </font>
      <border/>
    </dxf>
    <dxf>
      <font>
        <color rgb="FFFFFF99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381000</xdr:colOff>
      <xdr:row>19</xdr:row>
      <xdr:rowOff>38100</xdr:rowOff>
    </xdr:from>
    <xdr:to>
      <xdr:col>21</xdr:col>
      <xdr:colOff>209550</xdr:colOff>
      <xdr:row>23</xdr:row>
      <xdr:rowOff>9525</xdr:rowOff>
    </xdr:to>
    <xdr:sp>
      <xdr:nvSpPr>
        <xdr:cNvPr id="1" name="Line 32"/>
        <xdr:cNvSpPr>
          <a:spLocks/>
        </xdr:cNvSpPr>
      </xdr:nvSpPr>
      <xdr:spPr>
        <a:xfrm flipV="1">
          <a:off x="6677025" y="4105275"/>
          <a:ext cx="4572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5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F9" sqref="AF9"/>
    </sheetView>
  </sheetViews>
  <sheetFormatPr defaultColWidth="9.140625" defaultRowHeight="12.75"/>
  <cols>
    <col min="2" max="2" width="7.7109375" style="0" customWidth="1"/>
    <col min="4" max="4" width="10.00390625" style="0" customWidth="1"/>
    <col min="5" max="5" width="2.57421875" style="0" customWidth="1"/>
    <col min="6" max="6" width="2.7109375" style="0" customWidth="1"/>
    <col min="7" max="7" width="3.00390625" style="0" customWidth="1"/>
    <col min="8" max="8" width="1.421875" style="0" customWidth="1"/>
    <col min="9" max="9" width="2.7109375" style="0" customWidth="1"/>
    <col min="10" max="11" width="1.421875" style="0" customWidth="1"/>
    <col min="12" max="12" width="4.421875" style="0" customWidth="1"/>
    <col min="13" max="13" width="5.00390625" style="0" bestFit="1" customWidth="1"/>
    <col min="14" max="14" width="1.421875" style="0" customWidth="1"/>
    <col min="15" max="15" width="4.57421875" style="0" customWidth="1"/>
    <col min="16" max="16" width="2.7109375" style="0" customWidth="1"/>
    <col min="17" max="17" width="1.57421875" style="0" customWidth="1"/>
    <col min="18" max="18" width="6.00390625" style="0" customWidth="1"/>
    <col min="19" max="19" width="9.57421875" style="0" customWidth="1"/>
    <col min="20" max="20" width="7.8515625" style="0" customWidth="1"/>
    <col min="21" max="21" width="9.421875" style="0" customWidth="1"/>
    <col min="22" max="22" width="6.28125" style="146" customWidth="1"/>
    <col min="23" max="23" width="8.421875" style="146" customWidth="1"/>
    <col min="24" max="24" width="7.7109375" style="0" customWidth="1"/>
    <col min="25" max="25" width="6.8515625" style="0" bestFit="1" customWidth="1"/>
    <col min="26" max="26" width="9.00390625" style="0" bestFit="1" customWidth="1"/>
    <col min="27" max="27" width="10.00390625" style="0" customWidth="1"/>
    <col min="30" max="30" width="9.140625" style="105" customWidth="1"/>
  </cols>
  <sheetData>
    <row r="1" spans="2:30" ht="1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45"/>
      <c r="W1" s="145"/>
      <c r="X1" s="1"/>
      <c r="Y1" s="1"/>
      <c r="Z1" s="1"/>
      <c r="AA1" s="1"/>
      <c r="AB1" s="1"/>
      <c r="AC1" s="1"/>
      <c r="AD1" s="153" t="s">
        <v>68</v>
      </c>
    </row>
    <row r="2" spans="2:30" ht="23.25">
      <c r="B2" s="5" t="s">
        <v>62</v>
      </c>
      <c r="C2" s="6"/>
      <c r="D2" s="6"/>
      <c r="E2" s="175" t="s">
        <v>7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26"/>
      <c r="R2" s="26"/>
      <c r="S2" s="27"/>
      <c r="T2" s="1"/>
      <c r="U2" s="1"/>
      <c r="V2" s="145"/>
      <c r="W2" s="145"/>
      <c r="X2" s="1"/>
      <c r="Y2" s="1"/>
      <c r="Z2" s="1"/>
      <c r="AA2" s="1"/>
      <c r="AB2" s="1"/>
      <c r="AC2" s="1"/>
      <c r="AD2" s="153" t="s">
        <v>69</v>
      </c>
    </row>
    <row r="3" spans="2:29" ht="19.5" customHeight="1">
      <c r="B3" s="13"/>
      <c r="C3" s="14"/>
      <c r="D3" s="28" t="s">
        <v>72</v>
      </c>
      <c r="E3" s="14"/>
      <c r="F3" s="14"/>
      <c r="G3" s="14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29"/>
      <c r="T3" s="1"/>
      <c r="U3" s="1"/>
      <c r="V3" s="145"/>
      <c r="W3" s="145"/>
      <c r="X3" s="1"/>
      <c r="Y3" s="1"/>
      <c r="Z3" s="1"/>
      <c r="AA3" s="1"/>
      <c r="AB3" s="1"/>
      <c r="AC3" s="1"/>
    </row>
    <row r="4" spans="2:29" ht="15.75" customHeight="1">
      <c r="B4" s="25" t="s">
        <v>33</v>
      </c>
      <c r="C4" s="9"/>
      <c r="D4" s="7"/>
      <c r="E4" s="7"/>
      <c r="F4" s="7"/>
      <c r="G4" s="7"/>
      <c r="H4" s="7"/>
      <c r="I4" s="9"/>
      <c r="J4" s="9"/>
      <c r="K4" s="9"/>
      <c r="L4" s="9"/>
      <c r="M4" s="9"/>
      <c r="N4" s="9"/>
      <c r="O4" s="9"/>
      <c r="P4" s="9"/>
      <c r="Q4" s="9"/>
      <c r="R4" s="9"/>
      <c r="S4" s="30"/>
      <c r="T4" s="1"/>
      <c r="U4" s="173" t="s">
        <v>38</v>
      </c>
      <c r="V4" s="174"/>
      <c r="W4" s="174"/>
      <c r="X4" s="174"/>
      <c r="Y4" s="174"/>
      <c r="Z4" s="174"/>
      <c r="AA4" s="174"/>
      <c r="AB4" s="174"/>
      <c r="AC4" s="1"/>
    </row>
    <row r="5" spans="2:29" ht="15.75" customHeight="1">
      <c r="B5" s="16"/>
      <c r="C5" s="31" t="s">
        <v>8</v>
      </c>
      <c r="D5" s="81">
        <v>20</v>
      </c>
      <c r="E5" s="9"/>
      <c r="F5" s="32"/>
      <c r="G5" s="7"/>
      <c r="H5" s="33" t="s">
        <v>16</v>
      </c>
      <c r="I5" s="23"/>
      <c r="J5" s="23"/>
      <c r="K5" s="23"/>
      <c r="L5" s="23"/>
      <c r="M5" s="23"/>
      <c r="N5" s="9"/>
      <c r="O5" s="9"/>
      <c r="P5" s="9"/>
      <c r="Q5" s="9"/>
      <c r="R5" s="171"/>
      <c r="S5" s="172"/>
      <c r="T5" s="1"/>
      <c r="U5" s="174"/>
      <c r="V5" s="174"/>
      <c r="W5" s="174"/>
      <c r="X5" s="174"/>
      <c r="Y5" s="174"/>
      <c r="Z5" s="174"/>
      <c r="AA5" s="174"/>
      <c r="AB5" s="174"/>
      <c r="AC5" s="1"/>
    </row>
    <row r="6" spans="2:29" ht="15.75" customHeight="1">
      <c r="B6" s="16"/>
      <c r="C6" s="31" t="s">
        <v>10</v>
      </c>
      <c r="D6" s="81">
        <v>0</v>
      </c>
      <c r="E6" s="9"/>
      <c r="F6" s="12"/>
      <c r="G6" s="60"/>
      <c r="H6" s="60"/>
      <c r="I6" s="60"/>
      <c r="J6" s="60"/>
      <c r="K6" s="60"/>
      <c r="L6" s="77"/>
      <c r="M6" s="78">
        <f>IF(D5=0,"",D6)</f>
        <v>0</v>
      </c>
      <c r="N6" s="78"/>
      <c r="O6" s="77"/>
      <c r="P6" s="79">
        <f>IF(D5=0,"",D5-D6)</f>
        <v>20</v>
      </c>
      <c r="Q6" s="62"/>
      <c r="R6" s="9"/>
      <c r="S6" s="30"/>
      <c r="T6" s="1"/>
      <c r="U6" s="174"/>
      <c r="V6" s="174"/>
      <c r="W6" s="174"/>
      <c r="X6" s="174"/>
      <c r="Y6" s="174"/>
      <c r="Z6" s="174"/>
      <c r="AA6" s="174"/>
      <c r="AB6" s="174"/>
      <c r="AC6" s="1"/>
    </row>
    <row r="7" spans="2:29" ht="19.5" customHeight="1">
      <c r="B7" s="16"/>
      <c r="C7" s="31" t="s">
        <v>9</v>
      </c>
      <c r="D7" s="82">
        <v>0.2</v>
      </c>
      <c r="E7" s="35"/>
      <c r="F7" s="55" t="s">
        <v>11</v>
      </c>
      <c r="G7" s="56">
        <f>D5</f>
        <v>20</v>
      </c>
      <c r="H7" s="56" t="s">
        <v>12</v>
      </c>
      <c r="I7" s="56">
        <f>IF(G7=0,"",D6)</f>
        <v>0</v>
      </c>
      <c r="J7" s="56" t="s">
        <v>13</v>
      </c>
      <c r="K7" s="56" t="s">
        <v>17</v>
      </c>
      <c r="L7" s="57">
        <f>D7</f>
        <v>0.2</v>
      </c>
      <c r="M7" s="58" t="s">
        <v>18</v>
      </c>
      <c r="N7" s="58" t="s">
        <v>17</v>
      </c>
      <c r="O7" s="57">
        <f>D8</f>
        <v>0.8</v>
      </c>
      <c r="P7" s="59" t="s">
        <v>13</v>
      </c>
      <c r="Q7" s="62"/>
      <c r="R7" s="7"/>
      <c r="S7" s="19"/>
      <c r="T7" s="1"/>
      <c r="U7" s="174"/>
      <c r="V7" s="174"/>
      <c r="W7" s="174"/>
      <c r="X7" s="174"/>
      <c r="Y7" s="174"/>
      <c r="Z7" s="174"/>
      <c r="AA7" s="174"/>
      <c r="AB7" s="174"/>
      <c r="AC7" s="1"/>
    </row>
    <row r="8" spans="2:29" ht="15.75" customHeight="1">
      <c r="B8" s="17"/>
      <c r="C8" s="31" t="s">
        <v>15</v>
      </c>
      <c r="D8" s="24">
        <f>IF(D7="","",1-D7)</f>
        <v>0.8</v>
      </c>
      <c r="E8" s="8"/>
      <c r="F8" s="10"/>
      <c r="G8" s="63"/>
      <c r="H8" s="63"/>
      <c r="I8" s="63"/>
      <c r="J8" s="64"/>
      <c r="K8" s="64"/>
      <c r="L8" s="62"/>
      <c r="M8" s="62"/>
      <c r="N8" s="62"/>
      <c r="O8" s="62"/>
      <c r="P8" s="62"/>
      <c r="Q8" s="62"/>
      <c r="R8" s="36" t="s">
        <v>19</v>
      </c>
      <c r="S8" s="121">
        <f>IF(D5="",0,COMBIN(D5,D6)*D7^D6*(1-D7)^(D5-D6))</f>
        <v>0.011529215046068495</v>
      </c>
      <c r="T8" s="1"/>
      <c r="U8" s="38" t="s">
        <v>24</v>
      </c>
      <c r="X8" s="38" t="s">
        <v>25</v>
      </c>
      <c r="Y8" s="155"/>
      <c r="Z8" s="155"/>
      <c r="AB8" s="155"/>
      <c r="AC8" s="1"/>
    </row>
    <row r="9" spans="2:29" ht="15.75" customHeight="1">
      <c r="B9" s="18"/>
      <c r="C9" s="22"/>
      <c r="D9" s="20"/>
      <c r="E9" s="15"/>
      <c r="F9" s="14"/>
      <c r="G9" s="65"/>
      <c r="H9" s="65"/>
      <c r="I9" s="66"/>
      <c r="J9" s="66"/>
      <c r="K9" s="66"/>
      <c r="L9" s="66"/>
      <c r="M9" s="66"/>
      <c r="N9" s="66"/>
      <c r="O9" s="66"/>
      <c r="P9" s="66"/>
      <c r="Q9" s="66"/>
      <c r="R9" s="15"/>
      <c r="S9" s="83">
        <f>S8</f>
        <v>0.011529215046068495</v>
      </c>
      <c r="T9" s="1"/>
      <c r="U9" s="38" t="s">
        <v>28</v>
      </c>
      <c r="X9" s="38" t="s">
        <v>29</v>
      </c>
      <c r="Y9" s="155"/>
      <c r="Z9" s="155"/>
      <c r="AB9" s="155"/>
      <c r="AC9" s="1"/>
    </row>
    <row r="10" spans="2:29" ht="15.75" customHeight="1">
      <c r="B10" s="25" t="s">
        <v>34</v>
      </c>
      <c r="E10" s="7"/>
      <c r="F10" s="139"/>
      <c r="G10" s="140"/>
      <c r="H10" s="141"/>
      <c r="Q10" s="62"/>
      <c r="R10" s="9"/>
      <c r="S10" s="30"/>
      <c r="T10" s="1"/>
      <c r="U10" s="1" t="s">
        <v>27</v>
      </c>
      <c r="W10"/>
      <c r="X10" s="155"/>
      <c r="Y10" s="155"/>
      <c r="Z10" s="155"/>
      <c r="AB10" s="155"/>
      <c r="AC10" s="1"/>
    </row>
    <row r="11" spans="2:29" ht="15.75" customHeight="1">
      <c r="B11" s="16"/>
      <c r="C11" s="31" t="s">
        <v>8</v>
      </c>
      <c r="D11" s="138">
        <f>D5</f>
        <v>20</v>
      </c>
      <c r="E11" s="9"/>
      <c r="F11" s="32"/>
      <c r="G11" s="67"/>
      <c r="H11" s="33" t="s">
        <v>16</v>
      </c>
      <c r="I11" s="68"/>
      <c r="J11" s="68"/>
      <c r="K11" s="68"/>
      <c r="L11" s="68"/>
      <c r="M11" s="68"/>
      <c r="N11" s="68"/>
      <c r="O11" s="62"/>
      <c r="P11" s="62"/>
      <c r="Q11" s="62"/>
      <c r="R11" s="171"/>
      <c r="S11" s="172"/>
      <c r="T11" s="1"/>
      <c r="U11" s="1" t="s">
        <v>26</v>
      </c>
      <c r="W11"/>
      <c r="X11" s="1"/>
      <c r="Y11" s="1"/>
      <c r="Z11" s="154" t="s">
        <v>71</v>
      </c>
      <c r="AB11" s="1"/>
      <c r="AC11" s="1"/>
    </row>
    <row r="12" spans="2:29" ht="15.75" customHeight="1">
      <c r="B12" s="16"/>
      <c r="C12" s="31" t="s">
        <v>10</v>
      </c>
      <c r="D12" s="81">
        <v>1</v>
      </c>
      <c r="E12" s="9"/>
      <c r="F12" s="12"/>
      <c r="G12" s="60"/>
      <c r="H12" s="60"/>
      <c r="I12" s="60"/>
      <c r="J12" s="60"/>
      <c r="K12" s="60"/>
      <c r="L12" s="61"/>
      <c r="M12" s="78">
        <f>IF(D11=0,"",D12)</f>
        <v>1</v>
      </c>
      <c r="N12" s="78"/>
      <c r="O12" s="77"/>
      <c r="P12" s="78">
        <f>D11-D12</f>
        <v>19</v>
      </c>
      <c r="Q12" s="62"/>
      <c r="R12" s="9"/>
      <c r="S12" s="30"/>
      <c r="T12" s="1"/>
      <c r="W12"/>
      <c r="X12" s="1"/>
      <c r="Y12" s="34"/>
      <c r="Z12" s="34"/>
      <c r="AB12" s="34"/>
      <c r="AC12" s="1"/>
    </row>
    <row r="13" spans="2:29" ht="19.5" customHeight="1">
      <c r="B13" s="16"/>
      <c r="C13" s="31" t="s">
        <v>9</v>
      </c>
      <c r="D13" s="24">
        <f>D7</f>
        <v>0.2</v>
      </c>
      <c r="E13" s="35"/>
      <c r="F13" s="74" t="s">
        <v>11</v>
      </c>
      <c r="G13" s="69">
        <f>D11</f>
        <v>20</v>
      </c>
      <c r="H13" s="69" t="s">
        <v>12</v>
      </c>
      <c r="I13" s="69">
        <f>IF(G13=0,"",D12)</f>
        <v>1</v>
      </c>
      <c r="J13" s="69" t="s">
        <v>13</v>
      </c>
      <c r="K13" s="69" t="s">
        <v>17</v>
      </c>
      <c r="L13" s="70">
        <f>D13</f>
        <v>0.2</v>
      </c>
      <c r="M13" s="71" t="s">
        <v>18</v>
      </c>
      <c r="N13" s="71" t="s">
        <v>17</v>
      </c>
      <c r="O13" s="70">
        <f>D14</f>
        <v>0.8</v>
      </c>
      <c r="P13" s="72" t="s">
        <v>13</v>
      </c>
      <c r="Q13" s="62"/>
      <c r="R13" s="7"/>
      <c r="S13" s="11"/>
      <c r="T13" s="1"/>
      <c r="U13" s="147" t="s">
        <v>65</v>
      </c>
      <c r="V13" s="151" t="s">
        <v>70</v>
      </c>
      <c r="W13" s="143" t="s">
        <v>39</v>
      </c>
      <c r="X13" s="144"/>
      <c r="Y13" s="1"/>
      <c r="Z13" s="1"/>
      <c r="AA13" s="1"/>
      <c r="AB13" s="1"/>
      <c r="AC13" s="1"/>
    </row>
    <row r="14" spans="2:29" ht="15.75" customHeight="1" thickBot="1">
      <c r="B14" s="16"/>
      <c r="C14" s="31" t="s">
        <v>15</v>
      </c>
      <c r="D14" s="24">
        <f>IF(D13="","",1-D13)</f>
        <v>0.8</v>
      </c>
      <c r="E14" s="8"/>
      <c r="F14" s="63"/>
      <c r="G14" s="63"/>
      <c r="H14" s="63"/>
      <c r="I14" s="63"/>
      <c r="J14" s="64"/>
      <c r="K14" s="64"/>
      <c r="L14" s="62"/>
      <c r="M14" s="62"/>
      <c r="N14" s="62"/>
      <c r="O14" s="62"/>
      <c r="P14" s="62"/>
      <c r="Q14" s="62"/>
      <c r="R14" s="36" t="s">
        <v>20</v>
      </c>
      <c r="S14" s="121">
        <f>IF(D11="",0,COMBIN(D11,D12)*D13^D12*(1-D13)^(D11-D12))</f>
        <v>0.05764607523034246</v>
      </c>
      <c r="T14" s="1"/>
      <c r="U14" s="165" t="s">
        <v>67</v>
      </c>
      <c r="V14" s="166" t="s">
        <v>66</v>
      </c>
      <c r="W14" s="39" t="s">
        <v>1</v>
      </c>
      <c r="X14" s="39" t="s">
        <v>2</v>
      </c>
      <c r="Y14" s="157" t="s">
        <v>30</v>
      </c>
      <c r="Z14" s="54" t="s">
        <v>60</v>
      </c>
      <c r="AA14" s="158" t="s">
        <v>51</v>
      </c>
      <c r="AB14" s="1"/>
      <c r="AC14" s="1"/>
    </row>
    <row r="15" spans="2:29" ht="15">
      <c r="B15" s="106"/>
      <c r="C15" s="20"/>
      <c r="D15" s="20"/>
      <c r="E15" s="15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15"/>
      <c r="S15" s="83">
        <f>S14</f>
        <v>0.05764607523034246</v>
      </c>
      <c r="T15" s="1"/>
      <c r="U15" s="163">
        <v>1</v>
      </c>
      <c r="V15" s="152" t="s">
        <v>68</v>
      </c>
      <c r="W15" s="164">
        <f>IF(V15="N","",IF(D5=0,"",D5))</f>
        <v>20</v>
      </c>
      <c r="X15" s="164">
        <f>IF(V15="N","",IF(D5=0,"",D6))</f>
        <v>0</v>
      </c>
      <c r="Y15" s="49" t="s">
        <v>40</v>
      </c>
      <c r="Z15" s="162">
        <f>IF(V15="N","",S8)</f>
        <v>0.011529215046068495</v>
      </c>
      <c r="AA15" s="160">
        <f aca="true" t="shared" si="0" ref="AA15:AA20">Z15</f>
        <v>0.011529215046068495</v>
      </c>
      <c r="AB15" s="1"/>
      <c r="AC15" s="1"/>
    </row>
    <row r="16" spans="2:29" ht="15.75" customHeight="1">
      <c r="B16" s="25" t="s">
        <v>35</v>
      </c>
      <c r="C16" s="23"/>
      <c r="D16" s="23"/>
      <c r="E16" s="9"/>
      <c r="F16" s="62"/>
      <c r="G16" s="68"/>
      <c r="H16" s="68"/>
      <c r="P16" s="68"/>
      <c r="Q16" s="62"/>
      <c r="R16" s="9"/>
      <c r="S16" s="30"/>
      <c r="T16" s="1"/>
      <c r="U16" s="4">
        <v>2</v>
      </c>
      <c r="V16" s="149" t="s">
        <v>68</v>
      </c>
      <c r="W16" s="40">
        <f>IF(V16="N","",D5)</f>
        <v>20</v>
      </c>
      <c r="X16" s="40">
        <f>IF(V16="N","",D12)</f>
        <v>1</v>
      </c>
      <c r="Y16" s="49" t="s">
        <v>41</v>
      </c>
      <c r="Z16" s="159">
        <f>IF(V16="N","",S14)</f>
        <v>0.05764607523034246</v>
      </c>
      <c r="AA16" s="160">
        <f t="shared" si="0"/>
        <v>0.05764607523034246</v>
      </c>
      <c r="AC16" s="1"/>
    </row>
    <row r="17" spans="2:29" ht="15.75" customHeight="1">
      <c r="B17" s="16"/>
      <c r="C17" s="31" t="s">
        <v>8</v>
      </c>
      <c r="D17" s="138">
        <f>D5</f>
        <v>20</v>
      </c>
      <c r="E17" s="9"/>
      <c r="F17" s="32"/>
      <c r="G17" s="73"/>
      <c r="H17" s="33" t="s">
        <v>16</v>
      </c>
      <c r="I17" s="68"/>
      <c r="J17" s="68"/>
      <c r="K17" s="68"/>
      <c r="L17" s="68"/>
      <c r="M17" s="68"/>
      <c r="N17" s="68"/>
      <c r="O17" s="68"/>
      <c r="P17" s="68"/>
      <c r="Q17" s="62"/>
      <c r="R17" s="171"/>
      <c r="S17" s="172"/>
      <c r="T17" s="1"/>
      <c r="U17" s="4">
        <v>3</v>
      </c>
      <c r="V17" s="149" t="s">
        <v>68</v>
      </c>
      <c r="W17" s="40">
        <f>IF(V17="N","",D5)</f>
        <v>20</v>
      </c>
      <c r="X17" s="40">
        <f>IF(V17="N","",D18)</f>
        <v>2</v>
      </c>
      <c r="Y17" s="49" t="s">
        <v>42</v>
      </c>
      <c r="Z17" s="159">
        <f>IF(V17="N","",S20)</f>
        <v>0.13690942867206335</v>
      </c>
      <c r="AA17" s="160">
        <f t="shared" si="0"/>
        <v>0.13690942867206335</v>
      </c>
      <c r="AC17" s="1"/>
    </row>
    <row r="18" spans="2:29" ht="15.75" customHeight="1">
      <c r="B18" s="16"/>
      <c r="C18" s="31" t="s">
        <v>10</v>
      </c>
      <c r="D18" s="81">
        <v>2</v>
      </c>
      <c r="E18" s="9"/>
      <c r="F18" s="75"/>
      <c r="G18" s="60"/>
      <c r="H18" s="60"/>
      <c r="I18" s="60"/>
      <c r="J18" s="60"/>
      <c r="K18" s="60"/>
      <c r="L18" s="61"/>
      <c r="M18" s="78">
        <f>IF(D17=0,"",D18)</f>
        <v>2</v>
      </c>
      <c r="N18" s="78"/>
      <c r="O18" s="77"/>
      <c r="P18" s="78">
        <f>IF(D17=0,"",D17-D18)</f>
        <v>18</v>
      </c>
      <c r="Q18" s="62"/>
      <c r="R18" s="9"/>
      <c r="S18" s="30"/>
      <c r="T18" s="1"/>
      <c r="U18" s="4">
        <v>4</v>
      </c>
      <c r="V18" s="149" t="s">
        <v>69</v>
      </c>
      <c r="W18" s="40">
        <f>IF(V18="N","",D5)</f>
      </c>
      <c r="X18" s="40">
        <f>IF(V18="N","",D24)</f>
      </c>
      <c r="Y18" s="49" t="s">
        <v>43</v>
      </c>
      <c r="Z18" s="159">
        <f>IF(V18="N","",S26)</f>
      </c>
      <c r="AA18" s="160">
        <f t="shared" si="0"/>
      </c>
      <c r="AC18" s="1"/>
    </row>
    <row r="19" spans="2:29" ht="19.5" customHeight="1" thickBot="1">
      <c r="B19" s="16"/>
      <c r="C19" s="31" t="s">
        <v>9</v>
      </c>
      <c r="D19" s="24">
        <f>D13</f>
        <v>0.2</v>
      </c>
      <c r="E19" s="35"/>
      <c r="F19" s="74" t="s">
        <v>11</v>
      </c>
      <c r="G19" s="69">
        <f>D17</f>
        <v>20</v>
      </c>
      <c r="H19" s="69" t="s">
        <v>12</v>
      </c>
      <c r="I19" s="69">
        <f>IF(G19=0,"",D18)</f>
        <v>2</v>
      </c>
      <c r="J19" s="69" t="s">
        <v>13</v>
      </c>
      <c r="K19" s="69" t="s">
        <v>17</v>
      </c>
      <c r="L19" s="70">
        <f>D19</f>
        <v>0.2</v>
      </c>
      <c r="M19" s="71" t="s">
        <v>18</v>
      </c>
      <c r="N19" s="71" t="s">
        <v>17</v>
      </c>
      <c r="O19" s="70">
        <f>D20</f>
        <v>0.8</v>
      </c>
      <c r="P19" s="72" t="s">
        <v>13</v>
      </c>
      <c r="Q19" s="62"/>
      <c r="R19" s="7"/>
      <c r="S19" s="11"/>
      <c r="T19" s="1"/>
      <c r="U19" s="148">
        <v>5</v>
      </c>
      <c r="V19" s="150" t="s">
        <v>69</v>
      </c>
      <c r="W19" s="41">
        <f>IF(V19="N","",D5)</f>
      </c>
      <c r="X19" s="41">
        <f>IF(V19="N","",D30)</f>
      </c>
      <c r="Y19" s="50" t="s">
        <v>44</v>
      </c>
      <c r="Z19" s="161">
        <f>IF(V19="N","",S32)</f>
      </c>
      <c r="AA19" s="84">
        <f t="shared" si="0"/>
      </c>
      <c r="AC19" s="1"/>
    </row>
    <row r="20" spans="2:29" ht="15.75" customHeight="1">
      <c r="B20" s="16"/>
      <c r="C20" s="31" t="s">
        <v>15</v>
      </c>
      <c r="D20" s="24">
        <f>IF(D19="","",1-D19)</f>
        <v>0.8</v>
      </c>
      <c r="E20" s="8"/>
      <c r="F20" s="63"/>
      <c r="G20" s="63"/>
      <c r="H20" s="63"/>
      <c r="I20" s="63"/>
      <c r="J20" s="64"/>
      <c r="K20" s="64"/>
      <c r="L20" s="62"/>
      <c r="M20" s="62"/>
      <c r="N20" s="62"/>
      <c r="O20" s="62"/>
      <c r="P20" s="62"/>
      <c r="Q20" s="62"/>
      <c r="R20" s="36" t="s">
        <v>21</v>
      </c>
      <c r="S20" s="121">
        <f>IF(D17="",0,COMBIN(D17,D18)*D19^D18*(1-D19)^(D17-D18))</f>
        <v>0.13690942867206335</v>
      </c>
      <c r="T20" s="1"/>
      <c r="U20" s="145"/>
      <c r="V20" s="145"/>
      <c r="W20" s="1"/>
      <c r="X20" s="1"/>
      <c r="Y20" s="51" t="s">
        <v>49</v>
      </c>
      <c r="Z20" s="162">
        <f>SUM(Z15:Z19)</f>
        <v>0.2060847189484743</v>
      </c>
      <c r="AA20" s="160">
        <f t="shared" si="0"/>
        <v>0.2060847189484743</v>
      </c>
      <c r="AC20" s="1"/>
    </row>
    <row r="21" spans="2:29" ht="15.75" customHeight="1">
      <c r="B21" s="18"/>
      <c r="C21" s="20"/>
      <c r="D21" s="20"/>
      <c r="E21" s="1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15"/>
      <c r="S21" s="83">
        <f>S20</f>
        <v>0.13690942867206335</v>
      </c>
      <c r="T21" s="1"/>
      <c r="U21" s="145"/>
      <c r="V21" s="145"/>
      <c r="W21" s="1"/>
      <c r="X21" s="1"/>
      <c r="Y21" s="42"/>
      <c r="Z21" s="43"/>
      <c r="AA21" s="2"/>
      <c r="AC21" s="1"/>
    </row>
    <row r="22" spans="2:29" ht="15.75" customHeight="1">
      <c r="B22" s="25" t="s">
        <v>36</v>
      </c>
      <c r="C22" s="37"/>
      <c r="D22" s="21"/>
      <c r="E22" s="7"/>
      <c r="F22" s="67"/>
      <c r="G22" s="67"/>
      <c r="P22" s="142"/>
      <c r="Q22" s="142"/>
      <c r="R22" s="9"/>
      <c r="S22" s="30"/>
      <c r="T22" s="1"/>
      <c r="U22" s="145"/>
      <c r="V22" s="145"/>
      <c r="W22" s="1"/>
      <c r="X22" s="52" t="s">
        <v>31</v>
      </c>
      <c r="Y22" s="45"/>
      <c r="Z22" s="85">
        <f>IF(AND(V15="N",V16="N",V17="N",V18="N",V19="N"),"",1-Z20)</f>
        <v>0.7939152810515258</v>
      </c>
      <c r="AA22" s="76">
        <f>Z22</f>
        <v>0.7939152810515258</v>
      </c>
      <c r="AC22" s="1"/>
    </row>
    <row r="23" spans="2:29" ht="15.75" customHeight="1">
      <c r="B23" s="16"/>
      <c r="C23" s="31" t="s">
        <v>8</v>
      </c>
      <c r="D23" s="138">
        <f>D5</f>
        <v>20</v>
      </c>
      <c r="E23" s="9"/>
      <c r="F23" s="32"/>
      <c r="G23" s="67"/>
      <c r="H23" s="33" t="s">
        <v>16</v>
      </c>
      <c r="I23" s="68"/>
      <c r="J23" s="68"/>
      <c r="K23" s="68"/>
      <c r="L23" s="68"/>
      <c r="M23" s="68"/>
      <c r="N23" s="62"/>
      <c r="O23" s="62"/>
      <c r="P23" s="62"/>
      <c r="Q23" s="62"/>
      <c r="R23" s="171"/>
      <c r="S23" s="172"/>
      <c r="T23" s="1"/>
      <c r="U23" s="1"/>
      <c r="AC23" s="1"/>
    </row>
    <row r="24" spans="2:29" ht="15.75" customHeight="1">
      <c r="B24" s="16"/>
      <c r="C24" s="31" t="s">
        <v>10</v>
      </c>
      <c r="D24" s="81">
        <v>3</v>
      </c>
      <c r="E24" s="9"/>
      <c r="F24" s="75"/>
      <c r="G24" s="60"/>
      <c r="H24" s="60"/>
      <c r="I24" s="60"/>
      <c r="J24" s="60"/>
      <c r="K24" s="60"/>
      <c r="L24" s="61"/>
      <c r="M24" s="78">
        <f>IF(D23=0,"",D24)</f>
        <v>3</v>
      </c>
      <c r="N24" s="78"/>
      <c r="O24" s="77"/>
      <c r="P24" s="78">
        <f>IF(D23=0,"",D23-D24)</f>
        <v>17</v>
      </c>
      <c r="Q24" s="62"/>
      <c r="R24" s="9"/>
      <c r="S24" s="30"/>
      <c r="T24" s="1"/>
      <c r="U24" s="167" t="s">
        <v>73</v>
      </c>
      <c r="AC24" s="1"/>
    </row>
    <row r="25" spans="2:29" ht="19.5" customHeight="1">
      <c r="B25" s="16"/>
      <c r="C25" s="31" t="s">
        <v>9</v>
      </c>
      <c r="D25" s="24">
        <f>D19</f>
        <v>0.2</v>
      </c>
      <c r="E25" s="35"/>
      <c r="F25" s="74" t="s">
        <v>11</v>
      </c>
      <c r="G25" s="69">
        <f>D23</f>
        <v>20</v>
      </c>
      <c r="H25" s="69" t="s">
        <v>12</v>
      </c>
      <c r="I25" s="69">
        <f>IF(G25=0,"",D24)</f>
        <v>3</v>
      </c>
      <c r="J25" s="69" t="s">
        <v>13</v>
      </c>
      <c r="K25" s="69" t="s">
        <v>17</v>
      </c>
      <c r="L25" s="70">
        <f>D25</f>
        <v>0.2</v>
      </c>
      <c r="M25" s="71" t="s">
        <v>18</v>
      </c>
      <c r="N25" s="71" t="s">
        <v>17</v>
      </c>
      <c r="O25" s="70">
        <f>D26</f>
        <v>0.8</v>
      </c>
      <c r="P25" s="72" t="s">
        <v>13</v>
      </c>
      <c r="Q25" s="62"/>
      <c r="R25" s="7"/>
      <c r="S25" s="11"/>
      <c r="T25" s="1"/>
      <c r="V25" s="168"/>
      <c r="W25" s="168"/>
      <c r="X25" s="169"/>
      <c r="Y25" s="169"/>
      <c r="Z25" s="169"/>
      <c r="AA25" s="169"/>
      <c r="AC25" s="1"/>
    </row>
    <row r="26" spans="2:29" ht="15.75" customHeight="1">
      <c r="B26" s="16"/>
      <c r="C26" s="31" t="s">
        <v>15</v>
      </c>
      <c r="D26" s="24">
        <f>IF(D25="","",1-D25)</f>
        <v>0.8</v>
      </c>
      <c r="E26" s="8"/>
      <c r="F26" s="63"/>
      <c r="G26" s="63"/>
      <c r="H26" s="63"/>
      <c r="I26" s="63"/>
      <c r="J26" s="64"/>
      <c r="K26" s="64"/>
      <c r="L26" s="62"/>
      <c r="M26" s="62"/>
      <c r="N26" s="62"/>
      <c r="O26" s="62"/>
      <c r="P26" s="62"/>
      <c r="Q26" s="62"/>
      <c r="R26" s="36" t="s">
        <v>22</v>
      </c>
      <c r="S26" s="121">
        <f>IF(D23="",0,COMBIN(D23,D24)*D25^D24*(1-D25)^(D23-D24))</f>
        <v>0.20536414300809505</v>
      </c>
      <c r="T26" s="1"/>
      <c r="U26" s="2" t="s">
        <v>76</v>
      </c>
      <c r="AC26" s="1"/>
    </row>
    <row r="27" spans="2:29" ht="15.75" customHeight="1">
      <c r="B27" s="18"/>
      <c r="C27" s="20"/>
      <c r="D27" s="20"/>
      <c r="E27" s="1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15"/>
      <c r="S27" s="83">
        <f>S26</f>
        <v>0.20536414300809505</v>
      </c>
      <c r="T27" s="1"/>
      <c r="U27" s="170" t="s">
        <v>77</v>
      </c>
      <c r="AC27" s="1"/>
    </row>
    <row r="28" spans="2:29" ht="15.75" customHeight="1">
      <c r="B28" s="25" t="s">
        <v>37</v>
      </c>
      <c r="C28" s="37"/>
      <c r="D28" s="21"/>
      <c r="E28" s="7"/>
      <c r="F28" s="67"/>
      <c r="G28" s="67"/>
      <c r="P28" s="62"/>
      <c r="Q28" s="62"/>
      <c r="R28" s="9"/>
      <c r="S28" s="30"/>
      <c r="T28" s="1"/>
      <c r="U28" s="1" t="s">
        <v>75</v>
      </c>
      <c r="AA28" s="1"/>
      <c r="AB28" s="1"/>
      <c r="AC28" s="1"/>
    </row>
    <row r="29" spans="2:29" ht="15.75" customHeight="1">
      <c r="B29" s="46"/>
      <c r="C29" s="31" t="s">
        <v>8</v>
      </c>
      <c r="D29" s="138">
        <f>D5</f>
        <v>20</v>
      </c>
      <c r="E29" s="9"/>
      <c r="F29" s="32"/>
      <c r="G29" s="73"/>
      <c r="H29" s="33" t="s">
        <v>16</v>
      </c>
      <c r="I29" s="68"/>
      <c r="J29" s="68"/>
      <c r="K29" s="68"/>
      <c r="L29" s="68"/>
      <c r="M29" s="68"/>
      <c r="N29" s="62"/>
      <c r="O29" s="62"/>
      <c r="P29" s="62"/>
      <c r="Q29" s="62"/>
      <c r="R29" s="171"/>
      <c r="S29" s="172"/>
      <c r="T29" s="1"/>
      <c r="U29" s="154" t="s">
        <v>74</v>
      </c>
      <c r="V29" s="145"/>
      <c r="W29" s="145"/>
      <c r="X29" s="1"/>
      <c r="Y29" s="1"/>
      <c r="Z29" s="1"/>
      <c r="AA29" s="1"/>
      <c r="AB29" s="1"/>
      <c r="AC29" s="1"/>
    </row>
    <row r="30" spans="2:29" ht="15.75" customHeight="1">
      <c r="B30" s="47"/>
      <c r="C30" s="31" t="s">
        <v>10</v>
      </c>
      <c r="D30" s="81">
        <v>0</v>
      </c>
      <c r="E30" s="9"/>
      <c r="F30" s="75"/>
      <c r="G30" s="60"/>
      <c r="H30" s="60"/>
      <c r="I30" s="60"/>
      <c r="J30" s="60"/>
      <c r="K30" s="60"/>
      <c r="L30" s="61"/>
      <c r="M30" s="78">
        <f>IF(D29=0,"",D30)</f>
        <v>0</v>
      </c>
      <c r="N30" s="78"/>
      <c r="O30" s="77"/>
      <c r="P30" s="78">
        <f>IF(D29=0,"",D29-D30)</f>
        <v>20</v>
      </c>
      <c r="Q30" s="62"/>
      <c r="R30" s="9"/>
      <c r="S30" s="30"/>
      <c r="T30" s="1"/>
      <c r="AA30" s="1"/>
      <c r="AB30" s="1"/>
      <c r="AC30" s="1"/>
    </row>
    <row r="31" spans="2:29" ht="19.5" customHeight="1">
      <c r="B31" s="47"/>
      <c r="C31" s="31" t="s">
        <v>9</v>
      </c>
      <c r="D31" s="24">
        <f>D25</f>
        <v>0.2</v>
      </c>
      <c r="E31" s="35"/>
      <c r="F31" s="74" t="s">
        <v>11</v>
      </c>
      <c r="G31" s="69">
        <f>D29</f>
        <v>20</v>
      </c>
      <c r="H31" s="69" t="s">
        <v>12</v>
      </c>
      <c r="I31" s="69">
        <f>IF(G31=0,"",D30)</f>
        <v>0</v>
      </c>
      <c r="J31" s="69" t="s">
        <v>13</v>
      </c>
      <c r="K31" s="69" t="s">
        <v>17</v>
      </c>
      <c r="L31" s="70">
        <f>D31</f>
        <v>0.2</v>
      </c>
      <c r="M31" s="71" t="s">
        <v>18</v>
      </c>
      <c r="N31" s="71" t="s">
        <v>17</v>
      </c>
      <c r="O31" s="70">
        <f>D32</f>
        <v>0.8</v>
      </c>
      <c r="P31" s="72" t="s">
        <v>13</v>
      </c>
      <c r="Q31" s="62"/>
      <c r="R31" s="7"/>
      <c r="S31" s="11"/>
      <c r="T31" s="1"/>
      <c r="AA31" s="1"/>
      <c r="AB31" s="1"/>
      <c r="AC31" s="1"/>
    </row>
    <row r="32" spans="2:29" ht="15.75" customHeight="1">
      <c r="B32" s="47"/>
      <c r="C32" s="31" t="s">
        <v>15</v>
      </c>
      <c r="D32" s="24">
        <f>IF(D31="","",1-D31)</f>
        <v>0.8</v>
      </c>
      <c r="E32" s="8"/>
      <c r="F32" s="10"/>
      <c r="G32" s="10"/>
      <c r="H32" s="10"/>
      <c r="I32" s="10"/>
      <c r="J32" s="8"/>
      <c r="K32" s="8"/>
      <c r="L32" s="9"/>
      <c r="M32" s="9"/>
      <c r="N32" s="9"/>
      <c r="O32" s="9"/>
      <c r="P32" s="9"/>
      <c r="Q32" s="9"/>
      <c r="R32" s="36" t="s">
        <v>23</v>
      </c>
      <c r="S32" s="121">
        <f>IF(D29="",0,COMBIN(D29,D30)*D31^D30*(1-D31)^(D29-D30))</f>
        <v>0.011529215046068495</v>
      </c>
      <c r="T32" s="1"/>
      <c r="U32" s="1"/>
      <c r="V32" s="145"/>
      <c r="W32" s="145"/>
      <c r="X32" s="1"/>
      <c r="Y32" s="1"/>
      <c r="Z32" s="1"/>
      <c r="AA32" s="1"/>
      <c r="AB32" s="1"/>
      <c r="AC32" s="1"/>
    </row>
    <row r="33" spans="2:29" ht="15.75" customHeight="1" thickBot="1">
      <c r="B33" s="4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84">
        <f>S32</f>
        <v>0.011529215046068495</v>
      </c>
      <c r="T33" s="1"/>
      <c r="U33" s="1"/>
      <c r="V33" s="145"/>
      <c r="W33" s="145"/>
      <c r="X33" s="1"/>
      <c r="Y33" s="1"/>
      <c r="Z33" s="1"/>
      <c r="AA33" s="1"/>
      <c r="AB33" s="1"/>
      <c r="AC33" s="1"/>
    </row>
    <row r="34" spans="2:29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45"/>
      <c r="W34" s="145"/>
      <c r="X34" s="1"/>
      <c r="Y34" s="1"/>
      <c r="Z34" s="1"/>
      <c r="AA34" s="1"/>
      <c r="AB34" s="1"/>
      <c r="AC34" s="1"/>
    </row>
    <row r="35" spans="2:29" ht="12.75">
      <c r="B35" s="1"/>
      <c r="C35" s="1"/>
      <c r="Q35" s="1"/>
      <c r="R35" s="1"/>
      <c r="S35" s="1"/>
      <c r="T35" s="1"/>
      <c r="U35" s="1"/>
      <c r="V35" s="145"/>
      <c r="W35" s="145"/>
      <c r="X35" s="1"/>
      <c r="Y35" s="1"/>
      <c r="Z35" s="1"/>
      <c r="AA35" s="1"/>
      <c r="AB35" s="1"/>
      <c r="AC35" s="1"/>
    </row>
  </sheetData>
  <mergeCells count="7">
    <mergeCell ref="R29:S29"/>
    <mergeCell ref="R5:S5"/>
    <mergeCell ref="U4:AB7"/>
    <mergeCell ref="E2:P2"/>
    <mergeCell ref="R11:S11"/>
    <mergeCell ref="R17:S17"/>
    <mergeCell ref="R23:S23"/>
  </mergeCells>
  <conditionalFormatting sqref="Z15:AA20 S8:S9 S14:S15 S20:S21 S26:S27 S32:S33">
    <cfRule type="cellIs" priority="1" dxfId="0" operator="equal" stopIfTrue="1">
      <formula>0</formula>
    </cfRule>
  </conditionalFormatting>
  <conditionalFormatting sqref="Z21:AA21 Y15:Y21 W14:Y14">
    <cfRule type="cellIs" priority="2" dxfId="1" operator="equal" stopIfTrue="1">
      <formula>0</formula>
    </cfRule>
  </conditionalFormatting>
  <conditionalFormatting sqref="G25 G31 G19 G13 G7 L13 L7 O7 O13 L19 O19 L25 O25 L31 O31">
    <cfRule type="cellIs" priority="3" dxfId="2" operator="equal" stopIfTrue="1">
      <formula>0</formula>
    </cfRule>
  </conditionalFormatting>
  <dataValidations count="6">
    <dataValidation type="textLength" allowBlank="1" showInputMessage="1" showErrorMessage="1" sqref="Z4:AA13 U23:U25 V23:AA26 AA30 AB23:AB30 T23:T30 U4:Y14 AB4:AB15 D3 W1:AB3 AC1:AE16">
      <formula1>0</formula1>
      <formula2>0</formula2>
    </dataValidation>
    <dataValidation type="list" allowBlank="1" showInputMessage="1" showErrorMessage="1" sqref="V15:V19">
      <formula1>$AD$1:$AD$2</formula1>
    </dataValidation>
    <dataValidation type="textLength" allowBlank="1" showInputMessage="1" showErrorMessage="1" error="Fill the green cells only" sqref="U15:U19 Y15:Y22 W20:X22">
      <formula1>0</formula1>
      <formula2>0</formula2>
    </dataValidation>
    <dataValidation type="textLength" allowBlank="1" showInputMessage="1" showErrorMessage="1" error="Fill the Green cells only" sqref="F4:S33 D31:D32 D29 D25:D26 D23 D19:D20 D17 D13:D14 D11 C8:D8 C11:C14 C17:C20 C23:C26 C29:C32 B2:C3 E2:S3 D2">
      <formula1>0</formula1>
      <formula2>0</formula2>
    </dataValidation>
    <dataValidation type="textLength" allowBlank="1" showInputMessage="1" showErrorMessage="1" error="Formulas" sqref="Z14:AA22">
      <formula1>0</formula1>
      <formula2>0</formula2>
    </dataValidation>
    <dataValidation type="textLength" allowBlank="1" showInputMessage="1" showErrorMessage="1" error="Fill the green cells in the cases table on the left" sqref="W15:X19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0"/>
  <sheetViews>
    <sheetView showGridLines="0" showRowColHeaders="0" workbookViewId="0" topLeftCell="A1">
      <selection activeCell="D35" sqref="D35"/>
    </sheetView>
  </sheetViews>
  <sheetFormatPr defaultColWidth="9.140625" defaultRowHeight="12.75"/>
  <cols>
    <col min="1" max="1" width="14.140625" style="0" customWidth="1"/>
    <col min="2" max="2" width="6.8515625" style="0" customWidth="1"/>
    <col min="3" max="3" width="6.7109375" style="0" customWidth="1"/>
    <col min="4" max="4" width="12.8515625" style="0" bestFit="1" customWidth="1"/>
    <col min="5" max="5" width="2.57421875" style="0" customWidth="1"/>
    <col min="6" max="6" width="2.7109375" style="0" customWidth="1"/>
    <col min="7" max="7" width="3.00390625" style="0" customWidth="1"/>
    <col min="8" max="8" width="1.421875" style="0" customWidth="1"/>
    <col min="9" max="9" width="2.7109375" style="0" customWidth="1"/>
    <col min="10" max="11" width="1.421875" style="0" customWidth="1"/>
    <col min="12" max="12" width="4.421875" style="0" customWidth="1"/>
    <col min="13" max="13" width="3.00390625" style="0" customWidth="1"/>
    <col min="14" max="14" width="1.421875" style="0" customWidth="1"/>
    <col min="15" max="15" width="4.57421875" style="0" customWidth="1"/>
    <col min="16" max="16" width="2.7109375" style="0" customWidth="1"/>
    <col min="17" max="17" width="1.57421875" style="0" customWidth="1"/>
  </cols>
  <sheetData>
    <row r="1" spans="2:17" ht="50.2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3.25">
      <c r="B2" s="5" t="s">
        <v>6</v>
      </c>
      <c r="C2" s="6"/>
      <c r="D2" s="6"/>
      <c r="E2" s="175" t="s">
        <v>7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27"/>
    </row>
    <row r="3" spans="2:17" ht="19.5" customHeight="1">
      <c r="B3" s="13"/>
      <c r="C3" s="14"/>
      <c r="D3" s="28" t="s">
        <v>32</v>
      </c>
      <c r="E3" s="14"/>
      <c r="F3" s="14"/>
      <c r="G3" s="14"/>
      <c r="H3" s="14"/>
      <c r="I3" s="15"/>
      <c r="J3" s="15"/>
      <c r="K3" s="15"/>
      <c r="L3" s="15"/>
      <c r="M3" s="15"/>
      <c r="N3" s="15"/>
      <c r="O3" s="15"/>
      <c r="P3" s="15"/>
      <c r="Q3" s="29"/>
    </row>
    <row r="4" spans="2:17" ht="15.75" customHeight="1">
      <c r="B4" s="107"/>
      <c r="C4" s="9"/>
      <c r="D4" s="7"/>
      <c r="E4" s="7"/>
      <c r="F4" s="7"/>
      <c r="G4" s="7"/>
      <c r="H4" s="7"/>
      <c r="I4" s="9"/>
      <c r="J4" s="9"/>
      <c r="K4" s="9"/>
      <c r="L4" s="9"/>
      <c r="M4" s="9"/>
      <c r="N4" s="9"/>
      <c r="O4" s="9"/>
      <c r="P4" s="9"/>
      <c r="Q4" s="30"/>
    </row>
    <row r="5" spans="2:17" ht="15.75" customHeight="1">
      <c r="B5" s="16"/>
      <c r="C5" s="31" t="s">
        <v>8</v>
      </c>
      <c r="D5" s="81">
        <v>4</v>
      </c>
      <c r="E5" s="9"/>
      <c r="F5" s="32"/>
      <c r="G5" s="7"/>
      <c r="H5" s="33" t="s">
        <v>16</v>
      </c>
      <c r="I5" s="23"/>
      <c r="J5" s="23"/>
      <c r="K5" s="23"/>
      <c r="L5" s="23"/>
      <c r="M5" s="23"/>
      <c r="N5" s="9"/>
      <c r="O5" s="9"/>
      <c r="P5" s="9"/>
      <c r="Q5" s="30"/>
    </row>
    <row r="6" spans="2:17" ht="15.75" customHeight="1">
      <c r="B6" s="16"/>
      <c r="C6" s="31" t="s">
        <v>10</v>
      </c>
      <c r="D6" s="81">
        <v>1</v>
      </c>
      <c r="E6" s="9"/>
      <c r="F6" s="12"/>
      <c r="G6" s="60"/>
      <c r="H6" s="60"/>
      <c r="I6" s="60"/>
      <c r="J6" s="60"/>
      <c r="K6" s="60"/>
      <c r="L6" s="77"/>
      <c r="M6" s="78">
        <f>IF(D5=0,"",D6)</f>
        <v>1</v>
      </c>
      <c r="N6" s="78"/>
      <c r="O6" s="77"/>
      <c r="P6" s="79">
        <f>IF(D5=0,"",D5-D6)</f>
        <v>3</v>
      </c>
      <c r="Q6" s="113"/>
    </row>
    <row r="7" spans="2:17" ht="19.5" customHeight="1">
      <c r="B7" s="16"/>
      <c r="C7" s="31" t="s">
        <v>9</v>
      </c>
      <c r="D7" s="82">
        <v>0.2</v>
      </c>
      <c r="E7" s="35"/>
      <c r="F7" s="55" t="s">
        <v>11</v>
      </c>
      <c r="G7" s="56">
        <f>D5</f>
        <v>4</v>
      </c>
      <c r="H7" s="56" t="s">
        <v>12</v>
      </c>
      <c r="I7" s="56">
        <f>IF(G7=0,"",D6)</f>
        <v>1</v>
      </c>
      <c r="J7" s="56" t="s">
        <v>13</v>
      </c>
      <c r="K7" s="56" t="s">
        <v>17</v>
      </c>
      <c r="L7" s="57">
        <f>D7</f>
        <v>0.2</v>
      </c>
      <c r="M7" s="58" t="s">
        <v>18</v>
      </c>
      <c r="N7" s="58" t="s">
        <v>17</v>
      </c>
      <c r="O7" s="57">
        <f>D8</f>
        <v>0.8</v>
      </c>
      <c r="P7" s="59" t="s">
        <v>13</v>
      </c>
      <c r="Q7" s="113"/>
    </row>
    <row r="8" spans="2:17" ht="15.75" customHeight="1">
      <c r="B8" s="17"/>
      <c r="C8" s="31" t="s">
        <v>15</v>
      </c>
      <c r="D8" s="24">
        <f>IF(D7="","",1-D7)</f>
        <v>0.8</v>
      </c>
      <c r="E8" s="8"/>
      <c r="F8" s="10"/>
      <c r="G8" s="63"/>
      <c r="H8" s="63"/>
      <c r="I8" s="63"/>
      <c r="J8" s="64"/>
      <c r="K8" s="64"/>
      <c r="L8" s="62"/>
      <c r="M8" s="62"/>
      <c r="N8" s="62"/>
      <c r="O8" s="62"/>
      <c r="P8" s="62"/>
      <c r="Q8" s="113"/>
    </row>
    <row r="9" spans="2:17" ht="15.75" customHeight="1">
      <c r="B9" s="16"/>
      <c r="C9" s="21"/>
      <c r="D9" s="23"/>
      <c r="E9" s="9"/>
      <c r="F9" s="7"/>
      <c r="G9" s="67"/>
      <c r="H9" s="67"/>
      <c r="I9" s="62"/>
      <c r="J9" s="62"/>
      <c r="K9" s="62"/>
      <c r="L9" s="62"/>
      <c r="M9" s="62"/>
      <c r="N9" s="62"/>
      <c r="O9" s="62"/>
      <c r="P9" s="62"/>
      <c r="Q9" s="113"/>
    </row>
    <row r="10" spans="2:17" ht="15.75" customHeight="1">
      <c r="B10" s="107"/>
      <c r="C10" s="91"/>
      <c r="D10" s="91"/>
      <c r="E10" s="91"/>
      <c r="F10" s="91"/>
      <c r="G10" s="185" t="s">
        <v>60</v>
      </c>
      <c r="H10" s="185"/>
      <c r="I10" s="185"/>
      <c r="J10" s="185"/>
      <c r="K10" s="185"/>
      <c r="L10" s="185" t="s">
        <v>61</v>
      </c>
      <c r="M10" s="185"/>
      <c r="N10" s="185"/>
      <c r="O10" s="185"/>
      <c r="P10" s="185"/>
      <c r="Q10" s="108"/>
    </row>
    <row r="11" spans="2:17" ht="15.75" customHeight="1">
      <c r="B11" s="107"/>
      <c r="C11" s="91"/>
      <c r="D11" s="137" t="s">
        <v>54</v>
      </c>
      <c r="E11" s="91"/>
      <c r="F11" s="36" t="s">
        <v>59</v>
      </c>
      <c r="G11" s="182">
        <f>IF(D5="",0,COMBIN(D5,D6)*D7^D6*(1-D7)^(D5-D6))</f>
        <v>0.40960000000000013</v>
      </c>
      <c r="H11" s="183"/>
      <c r="I11" s="183"/>
      <c r="J11" s="183"/>
      <c r="K11" s="183"/>
      <c r="L11" s="184">
        <f>G11</f>
        <v>0.40960000000000013</v>
      </c>
      <c r="M11" s="183"/>
      <c r="N11" s="183"/>
      <c r="O11" s="183"/>
      <c r="P11" s="183"/>
      <c r="Q11" s="112"/>
    </row>
    <row r="12" spans="2:17" ht="15.75" customHeight="1" thickBot="1">
      <c r="B12" s="109"/>
      <c r="C12" s="110"/>
      <c r="D12" s="110"/>
      <c r="E12" s="110"/>
      <c r="F12" s="44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</row>
    <row r="13" ht="19.5" customHeight="1" thickBot="1"/>
    <row r="14" spans="2:17" ht="15.75" customHeight="1">
      <c r="B14" s="179" t="s">
        <v>63</v>
      </c>
      <c r="C14" s="180"/>
      <c r="D14" s="180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15"/>
    </row>
    <row r="15" spans="2:17" ht="12.75">
      <c r="B15" s="107"/>
      <c r="C15" s="117"/>
      <c r="D15" s="118" t="s">
        <v>64</v>
      </c>
      <c r="E15" s="186">
        <f>G11</f>
        <v>0.40960000000000013</v>
      </c>
      <c r="F15" s="187"/>
      <c r="G15" s="187"/>
      <c r="H15" s="187"/>
      <c r="I15" s="187"/>
      <c r="J15" s="187"/>
      <c r="K15" s="187"/>
      <c r="L15" s="119" t="s">
        <v>56</v>
      </c>
      <c r="M15" s="188">
        <f>1-G11</f>
        <v>0.5903999999999998</v>
      </c>
      <c r="N15" s="189"/>
      <c r="O15" s="189"/>
      <c r="P15" s="189"/>
      <c r="Q15" s="190"/>
    </row>
    <row r="16" spans="2:17" ht="15.75" customHeight="1">
      <c r="B16" s="116"/>
      <c r="C16" s="117"/>
      <c r="D16" s="117"/>
      <c r="E16" s="117"/>
      <c r="F16" s="117"/>
      <c r="G16" s="117"/>
      <c r="H16" s="117"/>
      <c r="I16" s="117"/>
      <c r="J16" s="117"/>
      <c r="K16" s="117"/>
      <c r="L16" s="120" t="s">
        <v>56</v>
      </c>
      <c r="M16" s="177">
        <f>M15</f>
        <v>0.5903999999999998</v>
      </c>
      <c r="N16" s="177"/>
      <c r="O16" s="177"/>
      <c r="P16" s="177"/>
      <c r="Q16" s="178"/>
    </row>
    <row r="17" spans="2:17" ht="15.75" customHeight="1" thickBot="1"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1"/>
    </row>
    <row r="18" ht="15.75" customHeight="1"/>
    <row r="19" spans="3:15" ht="19.5" customHeight="1">
      <c r="C19" s="86"/>
      <c r="D19" s="88" t="s">
        <v>53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</row>
    <row r="20" spans="3:15" ht="15.75" customHeight="1">
      <c r="C20" s="87"/>
      <c r="D20" s="88" t="s">
        <v>52</v>
      </c>
      <c r="E20" s="89"/>
      <c r="F20" s="89"/>
      <c r="G20" s="95"/>
      <c r="H20" s="95"/>
      <c r="I20" s="95"/>
      <c r="J20" s="95"/>
      <c r="K20" s="95"/>
      <c r="L20" s="95"/>
      <c r="M20" s="95"/>
      <c r="N20" s="95"/>
      <c r="O20" s="96"/>
    </row>
    <row r="21" ht="15.75" customHeight="1"/>
    <row r="22" ht="15.75" customHeight="1"/>
    <row r="23" ht="15.75" customHeight="1"/>
    <row r="24" ht="15.75" customHeight="1"/>
    <row r="25" ht="19.5" customHeight="1"/>
    <row r="26" ht="15.75" customHeight="1"/>
    <row r="27" ht="15.75" customHeight="1"/>
    <row r="28" ht="15.75" customHeight="1"/>
    <row r="29" ht="15.75" customHeight="1"/>
    <row r="30" ht="15.75" customHeight="1"/>
    <row r="31" ht="19.5" customHeight="1"/>
    <row r="32" ht="15.75" customHeight="1"/>
    <row r="33" ht="15.75" customHeight="1"/>
  </sheetData>
  <mergeCells count="9">
    <mergeCell ref="E2:P2"/>
    <mergeCell ref="G10:K10"/>
    <mergeCell ref="L10:P10"/>
    <mergeCell ref="E15:K15"/>
    <mergeCell ref="M15:Q15"/>
    <mergeCell ref="M16:Q16"/>
    <mergeCell ref="B14:P14"/>
    <mergeCell ref="G11:K11"/>
    <mergeCell ref="L11:P11"/>
  </mergeCells>
  <conditionalFormatting sqref="G11 L11">
    <cfRule type="cellIs" priority="1" dxfId="0" operator="equal" stopIfTrue="1">
      <formula>0</formula>
    </cfRule>
  </conditionalFormatting>
  <conditionalFormatting sqref="L7 G7 O7">
    <cfRule type="cellIs" priority="2" dxfId="2" operator="equal" stopIfTrue="1">
      <formula>0</formula>
    </cfRule>
  </conditionalFormatting>
  <dataValidations count="1">
    <dataValidation type="textLength" allowBlank="1" showInputMessage="1" showErrorMessage="1" error="Enter in Green cells only" sqref="B2:P3 F4:Q12 D11:K11 B14:Q20 B8:F12 B4:C9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39"/>
  <sheetViews>
    <sheetView showGridLines="0" showRowColHeaders="0" tabSelected="1" workbookViewId="0" topLeftCell="A1">
      <selection activeCell="N5" sqref="N5:S5"/>
    </sheetView>
  </sheetViews>
  <sheetFormatPr defaultColWidth="9.140625" defaultRowHeight="12.75"/>
  <cols>
    <col min="1" max="1" width="9.7109375" style="0" customWidth="1"/>
    <col min="2" max="2" width="7.140625" style="0" customWidth="1"/>
    <col min="3" max="3" width="7.28125" style="0" customWidth="1"/>
    <col min="5" max="5" width="11.140625" style="0" bestFit="1" customWidth="1"/>
    <col min="6" max="6" width="18.00390625" style="0" customWidth="1"/>
    <col min="7" max="7" width="3.8515625" style="0" customWidth="1"/>
    <col min="8" max="8" width="4.7109375" style="0" customWidth="1"/>
    <col min="9" max="9" width="1.57421875" style="0" customWidth="1"/>
    <col min="10" max="10" width="4.140625" style="0" customWidth="1"/>
    <col min="11" max="12" width="1.421875" style="0" customWidth="1"/>
    <col min="13" max="13" width="3.57421875" style="0" customWidth="1"/>
    <col min="14" max="14" width="6.00390625" style="0" customWidth="1"/>
    <col min="15" max="15" width="1.421875" style="0" customWidth="1"/>
    <col min="16" max="16" width="4.57421875" style="0" customWidth="1"/>
    <col min="17" max="17" width="2.7109375" style="0" customWidth="1"/>
    <col min="18" max="18" width="1.57421875" style="0" customWidth="1"/>
    <col min="20" max="20" width="2.57421875" style="0" customWidth="1"/>
  </cols>
  <sheetData>
    <row r="1" ht="31.5" customHeight="1"/>
    <row r="2" spans="2:5" ht="12.75">
      <c r="B2" s="86"/>
      <c r="C2" s="88" t="s">
        <v>53</v>
      </c>
      <c r="D2" s="89"/>
      <c r="E2" s="90"/>
    </row>
    <row r="3" spans="2:5" ht="15" customHeight="1" thickBot="1">
      <c r="B3" s="1"/>
      <c r="C3" s="1"/>
      <c r="D3" s="1"/>
      <c r="E3" s="1"/>
    </row>
    <row r="4" spans="2:20" ht="21">
      <c r="B4" s="191" t="s">
        <v>46</v>
      </c>
      <c r="C4" s="192"/>
      <c r="D4" s="123" t="s">
        <v>1</v>
      </c>
      <c r="E4" s="123" t="s">
        <v>2</v>
      </c>
      <c r="F4" s="114"/>
      <c r="G4" s="124"/>
      <c r="H4" s="114"/>
      <c r="I4" s="114"/>
      <c r="J4" s="125"/>
      <c r="K4" s="125"/>
      <c r="L4" s="125"/>
      <c r="M4" s="126"/>
      <c r="N4" s="127"/>
      <c r="O4" s="114"/>
      <c r="P4" s="114"/>
      <c r="Q4" s="114"/>
      <c r="R4" s="114"/>
      <c r="S4" s="26"/>
      <c r="T4" s="115"/>
    </row>
    <row r="5" spans="2:20" ht="19.5" customHeight="1">
      <c r="B5" s="203" t="s">
        <v>48</v>
      </c>
      <c r="C5" s="204"/>
      <c r="D5" s="80">
        <v>5</v>
      </c>
      <c r="E5" s="80">
        <v>2</v>
      </c>
      <c r="F5" s="94" t="s">
        <v>54</v>
      </c>
      <c r="G5" s="97" t="s">
        <v>55</v>
      </c>
      <c r="H5" s="98">
        <f>D5</f>
        <v>5</v>
      </c>
      <c r="I5" s="99" t="s">
        <v>12</v>
      </c>
      <c r="J5" s="99">
        <f>IF(H5=0,"",E5)</f>
        <v>2</v>
      </c>
      <c r="K5" s="99" t="s">
        <v>13</v>
      </c>
      <c r="L5" s="99"/>
      <c r="M5" s="100" t="s">
        <v>56</v>
      </c>
      <c r="N5" s="197">
        <f>PERMUT(D5,E5)</f>
        <v>20</v>
      </c>
      <c r="O5" s="198"/>
      <c r="P5" s="198"/>
      <c r="Q5" s="195"/>
      <c r="R5" s="195"/>
      <c r="S5" s="196"/>
      <c r="T5" s="108"/>
    </row>
    <row r="6" spans="2:20" ht="15.75" customHeight="1" thickBot="1">
      <c r="B6" s="128"/>
      <c r="C6" s="44"/>
      <c r="D6" s="44"/>
      <c r="E6" s="44"/>
      <c r="F6" s="44"/>
      <c r="G6" s="110"/>
      <c r="H6" s="129"/>
      <c r="I6" s="110"/>
      <c r="J6" s="129"/>
      <c r="K6" s="110"/>
      <c r="L6" s="110"/>
      <c r="M6" s="110"/>
      <c r="N6" s="110"/>
      <c r="O6" s="110"/>
      <c r="P6" s="110"/>
      <c r="Q6" s="110"/>
      <c r="R6" s="110"/>
      <c r="S6" s="44"/>
      <c r="T6" s="111"/>
    </row>
    <row r="7" spans="2:19" ht="4.5" customHeight="1" thickBot="1">
      <c r="B7" s="1"/>
      <c r="C7" s="1"/>
      <c r="D7" s="1"/>
      <c r="E7" s="1"/>
      <c r="F7" s="1"/>
      <c r="H7" s="105"/>
      <c r="J7" s="105"/>
      <c r="N7" s="91"/>
      <c r="O7" s="91"/>
      <c r="P7" s="91"/>
      <c r="Q7" s="91"/>
      <c r="R7" s="91"/>
      <c r="S7" s="9"/>
    </row>
    <row r="8" spans="2:20" ht="15.75" customHeight="1">
      <c r="B8" s="130"/>
      <c r="C8" s="26"/>
      <c r="D8" s="26"/>
      <c r="E8" s="26"/>
      <c r="F8" s="26"/>
      <c r="G8" s="114"/>
      <c r="H8" s="122"/>
      <c r="I8" s="114"/>
      <c r="J8" s="122"/>
      <c r="K8" s="114"/>
      <c r="L8" s="114"/>
      <c r="M8" s="114"/>
      <c r="N8" s="114"/>
      <c r="O8" s="114"/>
      <c r="P8" s="114"/>
      <c r="Q8" s="114"/>
      <c r="R8" s="114"/>
      <c r="S8" s="26"/>
      <c r="T8" s="115"/>
    </row>
    <row r="9" spans="2:20" ht="19.5" customHeight="1">
      <c r="B9" s="205" t="s">
        <v>45</v>
      </c>
      <c r="C9" s="204"/>
      <c r="D9" s="3" t="s">
        <v>1</v>
      </c>
      <c r="E9" s="3" t="s">
        <v>2</v>
      </c>
      <c r="F9" s="91"/>
      <c r="G9" s="8"/>
      <c r="H9" s="131"/>
      <c r="I9" s="91"/>
      <c r="J9" s="64"/>
      <c r="K9" s="64"/>
      <c r="L9" s="64"/>
      <c r="M9" s="92"/>
      <c r="N9" s="93"/>
      <c r="O9" s="91"/>
      <c r="P9" s="91"/>
      <c r="Q9" s="91"/>
      <c r="R9" s="91"/>
      <c r="S9" s="9"/>
      <c r="T9" s="108"/>
    </row>
    <row r="10" spans="2:20" ht="15.75" customHeight="1">
      <c r="B10" s="203" t="s">
        <v>47</v>
      </c>
      <c r="C10" s="204"/>
      <c r="D10" s="80">
        <v>5</v>
      </c>
      <c r="E10" s="80">
        <v>2</v>
      </c>
      <c r="F10" s="94" t="s">
        <v>54</v>
      </c>
      <c r="G10" s="97" t="s">
        <v>11</v>
      </c>
      <c r="H10" s="98">
        <f>D10</f>
        <v>5</v>
      </c>
      <c r="I10" s="99" t="s">
        <v>12</v>
      </c>
      <c r="J10" s="99">
        <f>IF(H10=0,"",E10)</f>
        <v>2</v>
      </c>
      <c r="K10" s="99" t="s">
        <v>13</v>
      </c>
      <c r="L10" s="99"/>
      <c r="M10" s="100" t="s">
        <v>56</v>
      </c>
      <c r="N10" s="197">
        <f>COMBIN(D10,E10)</f>
        <v>10</v>
      </c>
      <c r="O10" s="195"/>
      <c r="P10" s="195"/>
      <c r="Q10" s="195"/>
      <c r="R10" s="195"/>
      <c r="S10" s="196"/>
      <c r="T10" s="108"/>
    </row>
    <row r="11" spans="2:20" ht="15.75" customHeight="1" thickBot="1">
      <c r="B11" s="128"/>
      <c r="C11" s="44"/>
      <c r="D11" s="44"/>
      <c r="E11" s="44"/>
      <c r="F11" s="44"/>
      <c r="G11" s="132"/>
      <c r="H11" s="133"/>
      <c r="I11" s="110"/>
      <c r="J11" s="134"/>
      <c r="K11" s="134"/>
      <c r="L11" s="134"/>
      <c r="M11" s="134"/>
      <c r="N11" s="134"/>
      <c r="O11" s="110"/>
      <c r="P11" s="110"/>
      <c r="Q11" s="110"/>
      <c r="R11" s="110"/>
      <c r="S11" s="44"/>
      <c r="T11" s="111"/>
    </row>
    <row r="12" spans="2:19" ht="4.5" customHeight="1" thickBot="1">
      <c r="B12" s="135"/>
      <c r="C12" s="9"/>
      <c r="D12" s="9"/>
      <c r="E12" s="9"/>
      <c r="F12" s="9"/>
      <c r="G12" s="7"/>
      <c r="H12" s="67"/>
      <c r="I12" s="91"/>
      <c r="J12" s="62"/>
      <c r="K12" s="62"/>
      <c r="L12" s="62"/>
      <c r="M12" s="62"/>
      <c r="N12" s="62"/>
      <c r="O12" s="91"/>
      <c r="P12" s="91"/>
      <c r="Q12" s="91"/>
      <c r="R12" s="91"/>
      <c r="S12" s="9"/>
    </row>
    <row r="13" spans="2:20" ht="15.75" customHeight="1">
      <c r="B13" s="130"/>
      <c r="C13" s="26"/>
      <c r="D13" s="26"/>
      <c r="E13" s="26"/>
      <c r="F13" s="26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26"/>
      <c r="T13" s="115"/>
    </row>
    <row r="14" spans="2:20" ht="15.75" customHeight="1">
      <c r="B14" s="205" t="s">
        <v>5</v>
      </c>
      <c r="C14" s="204"/>
      <c r="D14" s="3" t="s">
        <v>4</v>
      </c>
      <c r="E14" s="4" t="s">
        <v>0</v>
      </c>
      <c r="F14" s="9"/>
      <c r="G14" s="8"/>
      <c r="H14" s="91"/>
      <c r="I14" s="91"/>
      <c r="J14" s="64"/>
      <c r="K14" s="64"/>
      <c r="L14" s="64"/>
      <c r="M14" s="92"/>
      <c r="N14" s="93"/>
      <c r="O14" s="91"/>
      <c r="P14" s="91"/>
      <c r="Q14" s="91"/>
      <c r="R14" s="91"/>
      <c r="S14" s="91"/>
      <c r="T14" s="108"/>
    </row>
    <row r="15" spans="2:20" ht="15.75" customHeight="1">
      <c r="B15" s="136"/>
      <c r="C15" s="9"/>
      <c r="D15" s="80">
        <v>5</v>
      </c>
      <c r="E15" s="80" t="s">
        <v>57</v>
      </c>
      <c r="F15" s="94" t="s">
        <v>54</v>
      </c>
      <c r="G15" s="101">
        <f>D15</f>
        <v>5</v>
      </c>
      <c r="H15" s="103" t="s">
        <v>58</v>
      </c>
      <c r="I15" s="193">
        <f>FACT(D15)</f>
        <v>120</v>
      </c>
      <c r="J15" s="194"/>
      <c r="K15" s="194"/>
      <c r="L15" s="194"/>
      <c r="M15" s="194"/>
      <c r="N15" s="195"/>
      <c r="O15" s="195"/>
      <c r="P15" s="195"/>
      <c r="Q15" s="195"/>
      <c r="R15" s="195"/>
      <c r="S15" s="196"/>
      <c r="T15" s="108"/>
    </row>
    <row r="16" spans="2:20" ht="19.5" customHeight="1" thickBot="1">
      <c r="B16" s="128"/>
      <c r="C16" s="44"/>
      <c r="D16" s="44"/>
      <c r="E16" s="44"/>
      <c r="F16" s="44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1"/>
    </row>
    <row r="17" spans="2:20" ht="4.5" customHeight="1" thickBot="1">
      <c r="B17" s="135"/>
      <c r="C17" s="9"/>
      <c r="D17" s="9"/>
      <c r="E17" s="9"/>
      <c r="F17" s="9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 ht="15.75" customHeight="1">
      <c r="B18" s="130"/>
      <c r="C18" s="26"/>
      <c r="D18" s="26"/>
      <c r="E18" s="26"/>
      <c r="F18" s="26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</row>
    <row r="19" spans="2:20" ht="12.75">
      <c r="B19" s="199" t="s">
        <v>14</v>
      </c>
      <c r="C19" s="200"/>
      <c r="D19" s="3" t="s">
        <v>3</v>
      </c>
      <c r="E19" s="53" t="s">
        <v>50</v>
      </c>
      <c r="F19" s="91"/>
      <c r="G19" s="8"/>
      <c r="H19" s="91"/>
      <c r="I19" s="91"/>
      <c r="J19" s="64"/>
      <c r="K19" s="64"/>
      <c r="L19" s="64"/>
      <c r="M19" s="92"/>
      <c r="N19" s="91"/>
      <c r="O19" s="91"/>
      <c r="P19" s="91"/>
      <c r="Q19" s="91"/>
      <c r="R19" s="91"/>
      <c r="S19" s="91"/>
      <c r="T19" s="108"/>
    </row>
    <row r="20" spans="2:20" ht="15.75" customHeight="1">
      <c r="B20" s="47"/>
      <c r="C20" s="9"/>
      <c r="D20" s="80">
        <v>2</v>
      </c>
      <c r="E20" s="80">
        <v>5</v>
      </c>
      <c r="F20" s="94" t="s">
        <v>54</v>
      </c>
      <c r="G20" s="201">
        <f>D20</f>
        <v>2</v>
      </c>
      <c r="H20" s="156"/>
      <c r="I20" s="104">
        <f>E20</f>
        <v>5</v>
      </c>
      <c r="J20" s="102" t="s">
        <v>56</v>
      </c>
      <c r="K20" s="197">
        <f>POWER(D20,E20)</f>
        <v>32</v>
      </c>
      <c r="L20" s="194"/>
      <c r="M20" s="194"/>
      <c r="N20" s="194"/>
      <c r="O20" s="194"/>
      <c r="P20" s="194"/>
      <c r="Q20" s="194"/>
      <c r="R20" s="194"/>
      <c r="S20" s="202"/>
      <c r="T20" s="108"/>
    </row>
    <row r="21" spans="2:20" ht="15.75" customHeight="1" thickBot="1">
      <c r="B21" s="48"/>
      <c r="C21" s="44"/>
      <c r="D21" s="44"/>
      <c r="E21" s="44"/>
      <c r="F21" s="44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</row>
    <row r="22" ht="15.75" customHeight="1">
      <c r="B22" s="1"/>
    </row>
    <row r="23" ht="19.5" customHeight="1">
      <c r="B23" s="1"/>
    </row>
    <row r="24" ht="15.75" customHeight="1">
      <c r="B24" s="1"/>
    </row>
    <row r="25" spans="2:6" ht="15.75" customHeight="1">
      <c r="B25" s="1"/>
      <c r="C25" s="1"/>
      <c r="D25" s="1"/>
      <c r="E25" s="1"/>
      <c r="F25" s="1"/>
    </row>
    <row r="26" spans="2:6" ht="15.75" customHeight="1">
      <c r="B26" s="1"/>
      <c r="C26" s="1"/>
      <c r="D26" s="1"/>
      <c r="E26" s="1"/>
      <c r="F26" s="1"/>
    </row>
    <row r="27" ht="15.75" customHeight="1">
      <c r="B27" s="1"/>
    </row>
    <row r="28" ht="15.75" customHeight="1">
      <c r="B28" s="1"/>
    </row>
    <row r="29" spans="2:6" ht="19.5" customHeight="1">
      <c r="B29" s="1"/>
      <c r="C29" s="1"/>
      <c r="D29" s="1"/>
      <c r="E29" s="1"/>
      <c r="F29" s="1"/>
    </row>
    <row r="30" spans="2:6" ht="15.75" customHeight="1">
      <c r="B30" s="1"/>
      <c r="C30" s="1"/>
      <c r="D30" s="1"/>
      <c r="E30" s="1"/>
      <c r="F30" s="1"/>
    </row>
    <row r="31" spans="2:6" ht="15.75" customHeight="1">
      <c r="B31" s="1"/>
      <c r="C31" s="1"/>
      <c r="D31" s="1"/>
      <c r="E31" s="1"/>
      <c r="F31" s="1"/>
    </row>
    <row r="32" spans="2:6" ht="15.75" customHeight="1">
      <c r="B32" s="1"/>
      <c r="C32" s="1"/>
      <c r="D32" s="1"/>
      <c r="E32" s="1"/>
      <c r="F32" s="1"/>
    </row>
    <row r="33" spans="2:6" ht="15.75" customHeight="1">
      <c r="B33" s="1"/>
      <c r="C33" s="1"/>
      <c r="D33" s="1"/>
      <c r="E33" s="1"/>
      <c r="F33" s="1"/>
    </row>
    <row r="34" spans="2:6" ht="15.75" customHeight="1">
      <c r="B34" s="1"/>
      <c r="C34" s="1"/>
      <c r="D34" s="1"/>
      <c r="E34" s="1"/>
      <c r="F34" s="1"/>
    </row>
    <row r="35" spans="2:6" ht="19.5" customHeight="1">
      <c r="B35" s="1"/>
      <c r="C35" s="1"/>
      <c r="D35" s="1"/>
      <c r="E35" s="1"/>
      <c r="F35" s="1"/>
    </row>
    <row r="36" spans="2:6" ht="15.75" customHeight="1">
      <c r="B36" s="1"/>
      <c r="C36" s="1"/>
      <c r="D36" s="1"/>
      <c r="E36" s="1"/>
      <c r="F36" s="1"/>
    </row>
    <row r="37" spans="2:6" ht="15.75" customHeight="1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</sheetData>
  <mergeCells count="11">
    <mergeCell ref="B19:C19"/>
    <mergeCell ref="G20:H20"/>
    <mergeCell ref="K20:S20"/>
    <mergeCell ref="B5:C5"/>
    <mergeCell ref="B10:C10"/>
    <mergeCell ref="B14:C14"/>
    <mergeCell ref="B9:C9"/>
    <mergeCell ref="B4:C4"/>
    <mergeCell ref="I15:S15"/>
    <mergeCell ref="N5:S5"/>
    <mergeCell ref="N10:S10"/>
  </mergeCells>
  <conditionalFormatting sqref="G20 I15 G15 M5 M10 H10 H5">
    <cfRule type="cellIs" priority="1" dxfId="2" operator="equal" stopIfTrue="1">
      <formula>0</formula>
    </cfRule>
  </conditionalFormatting>
  <dataValidations count="2">
    <dataValidation type="whole" allowBlank="1" showInputMessage="1" showErrorMessage="1" error="Maximum of 32 is possible" sqref="D15">
      <formula1>0</formula1>
      <formula2>31</formula2>
    </dataValidation>
    <dataValidation type="textLength" allowBlank="1" showInputMessage="1" showErrorMessage="1" error="Fill the green cells only" sqref="F4:T21 B4:C21 B4:F4 B9:F9 B14:F14 B19:F19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Maan Omran</dc:creator>
  <cp:keywords/>
  <dc:description/>
  <cp:lastModifiedBy>tsomran</cp:lastModifiedBy>
  <dcterms:created xsi:type="dcterms:W3CDTF">2008-10-20T16:49:28Z</dcterms:created>
  <dcterms:modified xsi:type="dcterms:W3CDTF">2010-08-17T14:29:48Z</dcterms:modified>
  <cp:category/>
  <cp:version/>
  <cp:contentType/>
  <cp:contentStatus/>
</cp:coreProperties>
</file>