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6740" windowHeight="9855" activeTab="0"/>
  </bookViews>
  <sheets>
    <sheet name="2 by 2" sheetId="1" r:id="rId1"/>
    <sheet name="3 by 3" sheetId="2" r:id="rId2"/>
  </sheets>
  <externalReferences>
    <externalReference r:id="rId5"/>
  </externalReferences>
  <definedNames>
    <definedName name="_xlnm.Print_Area" localSheetId="0">'2 by 2'!$B$2:$T$32</definedName>
    <definedName name="_xlnm.Print_Area" localSheetId="1">'3 by 3'!$B$2:$X$35</definedName>
  </definedNames>
  <calcPr fullCalcOnLoad="1"/>
</workbook>
</file>

<file path=xl/sharedStrings.xml><?xml version="1.0" encoding="utf-8"?>
<sst xmlns="http://schemas.openxmlformats.org/spreadsheetml/2006/main" count="66" uniqueCount="29">
  <si>
    <t>=</t>
  </si>
  <si>
    <t xml:space="preserve">Step 1: </t>
  </si>
  <si>
    <t>x</t>
  </si>
  <si>
    <t>y</t>
  </si>
  <si>
    <t>.</t>
  </si>
  <si>
    <t>Step 3:</t>
  </si>
  <si>
    <t>Step 4:</t>
  </si>
  <si>
    <t>Comment</t>
  </si>
  <si>
    <t>x =</t>
  </si>
  <si>
    <t xml:space="preserve">y = </t>
  </si>
  <si>
    <t xml:space="preserve">Mutiply the second equation by (10 or 100): </t>
  </si>
  <si>
    <r>
      <t>Mutiply the first equation by (</t>
    </r>
    <r>
      <rPr>
        <sz val="10"/>
        <rFont val="Times New Roman"/>
        <family val="1"/>
      </rPr>
      <t>10 or 100</t>
    </r>
    <r>
      <rPr>
        <sz val="10"/>
        <rFont val="Times New Roman"/>
        <family val="1"/>
      </rPr>
      <t xml:space="preserve">): </t>
    </r>
  </si>
  <si>
    <t xml:space="preserve">Step 2: </t>
  </si>
  <si>
    <t>Decimal</t>
  </si>
  <si>
    <t>Fraction</t>
  </si>
  <si>
    <t>Enter:</t>
  </si>
  <si>
    <t>T =</t>
  </si>
  <si>
    <t>Theory</t>
  </si>
  <si>
    <t>Multiply</t>
  </si>
  <si>
    <t>Simplify</t>
  </si>
  <si>
    <t>Removind Decimals:</t>
  </si>
  <si>
    <t>Transition Matrix</t>
  </si>
  <si>
    <t>Fill:</t>
  </si>
  <si>
    <t>z</t>
  </si>
  <si>
    <t>z =</t>
  </si>
  <si>
    <t>Fill the green cells only</t>
  </si>
  <si>
    <t>By default, the second equation is deleted.</t>
  </si>
  <si>
    <t>By default, the third equation is deleted.</t>
  </si>
  <si>
    <r>
      <t>Mutiply the first equation by (</t>
    </r>
    <r>
      <rPr>
        <sz val="10"/>
        <rFont val="Times New Roman"/>
        <family val="0"/>
      </rPr>
      <t xml:space="preserve">10 or 100):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</si>
</sst>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General;General;;"/>
    <numFmt numFmtId="167" formatCode="0.0%"/>
    <numFmt numFmtId="168" formatCode="0.0"/>
    <numFmt numFmtId="169" formatCode="0.000000000000000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m/dd/yyyy"/>
    <numFmt numFmtId="179" formatCode="0.00000"/>
    <numFmt numFmtId="180" formatCode="#\ ???/???"/>
  </numFmts>
  <fonts count="56">
    <font>
      <sz val="10"/>
      <name val="Times New Roman"/>
      <family val="0"/>
    </font>
    <font>
      <sz val="12"/>
      <name val="Times New Roman"/>
      <family val="1"/>
    </font>
    <font>
      <i/>
      <sz val="10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9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16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color indexed="10"/>
      <name val="Times New Roman"/>
      <family val="1"/>
    </font>
    <font>
      <sz val="14"/>
      <color indexed="9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57" applyFont="1" applyBorder="1" applyAlignment="1">
      <alignment horizontal="center"/>
      <protection/>
    </xf>
    <xf numFmtId="0" fontId="2" fillId="0" borderId="11" xfId="57" applyFont="1" applyBorder="1" applyAlignment="1">
      <alignment horizontal="center"/>
      <protection/>
    </xf>
    <xf numFmtId="0" fontId="5" fillId="0" borderId="12" xfId="57" applyFont="1" applyBorder="1" applyAlignment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57" applyFont="1">
      <alignment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 quotePrefix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2" fillId="0" borderId="14" xfId="0" applyFont="1" applyBorder="1" applyAlignment="1">
      <alignment/>
    </xf>
    <xf numFmtId="0" fontId="0" fillId="0" borderId="17" xfId="57" applyFont="1" applyFill="1" applyBorder="1">
      <alignment/>
      <protection/>
    </xf>
    <xf numFmtId="1" fontId="0" fillId="0" borderId="0" xfId="57" applyNumberFormat="1" applyFont="1" applyFill="1" applyBorder="1" applyAlignment="1">
      <alignment horizontal="center" vertical="center"/>
      <protection/>
    </xf>
    <xf numFmtId="1" fontId="0" fillId="0" borderId="12" xfId="5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0" fontId="0" fillId="0" borderId="17" xfId="57" applyFont="1" applyFill="1" applyBorder="1">
      <alignment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57" applyFont="1" applyBorder="1" applyAlignment="1">
      <alignment horizontal="center"/>
      <protection/>
    </xf>
    <xf numFmtId="0" fontId="0" fillId="0" borderId="12" xfId="57" applyFont="1" applyBorder="1">
      <alignment/>
      <protection/>
    </xf>
    <xf numFmtId="0" fontId="0" fillId="0" borderId="21" xfId="0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12" xfId="57" applyFont="1" applyBorder="1" applyAlignment="1">
      <alignment horizontal="right"/>
      <protection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left"/>
    </xf>
    <xf numFmtId="165" fontId="0" fillId="0" borderId="0" xfId="57" applyNumberFormat="1" applyFont="1">
      <alignment/>
      <protection/>
    </xf>
    <xf numFmtId="0" fontId="0" fillId="0" borderId="0" xfId="57" applyFont="1" applyAlignment="1">
      <alignment horizontal="left" vertical="top" wrapText="1"/>
      <protection/>
    </xf>
    <xf numFmtId="0" fontId="2" fillId="0" borderId="0" xfId="57" applyFont="1">
      <alignment/>
      <protection/>
    </xf>
    <xf numFmtId="2" fontId="0" fillId="0" borderId="0" xfId="0" applyNumberFormat="1" applyFont="1" applyBorder="1" applyAlignment="1">
      <alignment horizontal="center"/>
    </xf>
    <xf numFmtId="0" fontId="0" fillId="0" borderId="21" xfId="57" applyFont="1" applyBorder="1">
      <alignment/>
      <protection/>
    </xf>
    <xf numFmtId="0" fontId="0" fillId="0" borderId="15" xfId="57" applyFont="1" applyBorder="1">
      <alignment/>
      <protection/>
    </xf>
    <xf numFmtId="0" fontId="0" fillId="0" borderId="16" xfId="57" applyFont="1" applyBorder="1">
      <alignment/>
      <protection/>
    </xf>
    <xf numFmtId="0" fontId="0" fillId="0" borderId="0" xfId="57" applyFont="1" applyBorder="1" quotePrefix="1">
      <alignment/>
      <protection/>
    </xf>
    <xf numFmtId="0" fontId="0" fillId="0" borderId="18" xfId="57" applyFont="1" applyBorder="1">
      <alignment/>
      <protection/>
    </xf>
    <xf numFmtId="0" fontId="0" fillId="0" borderId="19" xfId="57" applyFont="1" applyBorder="1">
      <alignment/>
      <protection/>
    </xf>
    <xf numFmtId="0" fontId="0" fillId="0" borderId="20" xfId="57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57" applyFont="1" applyBorder="1">
      <alignment/>
      <protection/>
    </xf>
    <xf numFmtId="0" fontId="0" fillId="0" borderId="22" xfId="57" applyFont="1" applyBorder="1">
      <alignment/>
      <protection/>
    </xf>
    <xf numFmtId="165" fontId="0" fillId="0" borderId="22" xfId="57" applyNumberFormat="1" applyFont="1" applyBorder="1">
      <alignment/>
      <protection/>
    </xf>
    <xf numFmtId="0" fontId="7" fillId="0" borderId="0" xfId="0" applyFont="1" applyAlignment="1">
      <alignment/>
    </xf>
    <xf numFmtId="165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0" fontId="7" fillId="0" borderId="23" xfId="57" applyFont="1" applyBorder="1">
      <alignment/>
      <protection/>
    </xf>
    <xf numFmtId="0" fontId="7" fillId="0" borderId="12" xfId="57" applyFont="1" applyBorder="1">
      <alignment/>
      <protection/>
    </xf>
    <xf numFmtId="1" fontId="7" fillId="0" borderId="12" xfId="57" applyNumberFormat="1" applyFont="1" applyBorder="1" applyAlignment="1">
      <alignment horizontal="center"/>
      <protection/>
    </xf>
    <xf numFmtId="0" fontId="9" fillId="0" borderId="12" xfId="57" applyFont="1" applyBorder="1" applyAlignment="1">
      <alignment horizontal="right"/>
      <protection/>
    </xf>
    <xf numFmtId="0" fontId="7" fillId="0" borderId="24" xfId="57" applyFont="1" applyBorder="1">
      <alignment/>
      <protection/>
    </xf>
    <xf numFmtId="0" fontId="0" fillId="0" borderId="0" xfId="57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65" fontId="0" fillId="0" borderId="0" xfId="57" applyNumberFormat="1" applyFont="1" applyFill="1" applyAlignment="1">
      <alignment horizontal="center"/>
      <protection/>
    </xf>
    <xf numFmtId="0" fontId="1" fillId="0" borderId="0" xfId="58" applyFont="1">
      <alignment/>
      <protection/>
    </xf>
    <xf numFmtId="0" fontId="1" fillId="0" borderId="0" xfId="58" applyFont="1">
      <alignment/>
      <protection/>
    </xf>
    <xf numFmtId="0" fontId="0" fillId="0" borderId="0" xfId="58" applyFont="1">
      <alignment/>
      <protection/>
    </xf>
    <xf numFmtId="165" fontId="1" fillId="0" borderId="0" xfId="58" applyNumberFormat="1" applyFont="1">
      <alignment/>
      <protection/>
    </xf>
    <xf numFmtId="0" fontId="1" fillId="0" borderId="0" xfId="58" applyBorder="1">
      <alignment/>
      <protection/>
    </xf>
    <xf numFmtId="0" fontId="1" fillId="0" borderId="0" xfId="58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57" applyFont="1" applyBorder="1">
      <alignment/>
      <protection/>
    </xf>
    <xf numFmtId="0" fontId="2" fillId="0" borderId="0" xfId="0" applyFont="1" applyBorder="1" applyAlignment="1" quotePrefix="1">
      <alignment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57" applyFont="1" applyBorder="1">
      <alignment/>
      <protection/>
    </xf>
    <xf numFmtId="0" fontId="0" fillId="0" borderId="14" xfId="57" applyFont="1" applyBorder="1">
      <alignment/>
      <protection/>
    </xf>
    <xf numFmtId="0" fontId="0" fillId="0" borderId="13" xfId="57" applyFont="1" applyBorder="1">
      <alignment/>
      <protection/>
    </xf>
    <xf numFmtId="0" fontId="0" fillId="0" borderId="0" xfId="57" applyFont="1" applyBorder="1" quotePrefix="1">
      <alignment/>
      <protection/>
    </xf>
    <xf numFmtId="165" fontId="0" fillId="0" borderId="18" xfId="57" applyNumberFormat="1" applyFont="1" applyBorder="1">
      <alignment/>
      <protection/>
    </xf>
    <xf numFmtId="165" fontId="0" fillId="0" borderId="19" xfId="57" applyNumberFormat="1" applyFont="1" applyBorder="1">
      <alignment/>
      <protection/>
    </xf>
    <xf numFmtId="165" fontId="0" fillId="0" borderId="20" xfId="57" applyNumberFormat="1" applyFont="1" applyBorder="1">
      <alignment/>
      <protection/>
    </xf>
    <xf numFmtId="0" fontId="0" fillId="33" borderId="0" xfId="57" applyFont="1" applyFill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1" fillId="0" borderId="0" xfId="58" applyFont="1" applyBorder="1">
      <alignment/>
      <protection/>
    </xf>
    <xf numFmtId="2" fontId="0" fillId="33" borderId="13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165" fontId="13" fillId="0" borderId="0" xfId="57" applyNumberFormat="1" applyFont="1" applyFill="1" applyAlignment="1">
      <alignment horizontal="center"/>
      <protection/>
    </xf>
    <xf numFmtId="0" fontId="11" fillId="0" borderId="0" xfId="57" applyFont="1" applyFill="1">
      <alignment/>
      <protection/>
    </xf>
    <xf numFmtId="2" fontId="0" fillId="0" borderId="21" xfId="0" applyNumberFormat="1" applyFont="1" applyBorder="1" applyAlignment="1">
      <alignment horizontal="center"/>
    </xf>
    <xf numFmtId="2" fontId="0" fillId="0" borderId="15" xfId="0" applyNumberFormat="1" applyFont="1" applyBorder="1" applyAlignment="1" quotePrefix="1">
      <alignment/>
    </xf>
    <xf numFmtId="2" fontId="0" fillId="0" borderId="15" xfId="0" applyNumberFormat="1" applyFont="1" applyBorder="1" applyAlignment="1">
      <alignment horizontal="center"/>
    </xf>
    <xf numFmtId="0" fontId="2" fillId="0" borderId="15" xfId="0" applyFont="1" applyBorder="1" applyAlignment="1" quotePrefix="1">
      <alignment/>
    </xf>
    <xf numFmtId="0" fontId="2" fillId="0" borderId="16" xfId="0" applyFont="1" applyBorder="1" applyAlignment="1">
      <alignment/>
    </xf>
    <xf numFmtId="2" fontId="0" fillId="0" borderId="0" xfId="57" applyNumberFormat="1" applyFont="1" applyBorder="1">
      <alignment/>
      <protection/>
    </xf>
    <xf numFmtId="1" fontId="0" fillId="0" borderId="0" xfId="57" applyNumberFormat="1" applyFont="1" applyBorder="1" quotePrefix="1">
      <alignment/>
      <protection/>
    </xf>
    <xf numFmtId="2" fontId="8" fillId="0" borderId="0" xfId="57" applyNumberFormat="1" applyFont="1" applyFill="1" applyBorder="1" applyAlignment="1">
      <alignment horizontal="center" vertical="center"/>
      <protection/>
    </xf>
    <xf numFmtId="2" fontId="0" fillId="0" borderId="0" xfId="57" applyNumberFormat="1" applyFont="1" applyFill="1" applyBorder="1" applyAlignment="1">
      <alignment horizontal="center" vertical="center"/>
      <protection/>
    </xf>
    <xf numFmtId="2" fontId="0" fillId="0" borderId="17" xfId="57" applyNumberFormat="1" applyFont="1" applyFill="1" applyBorder="1" applyAlignment="1">
      <alignment horizontal="center" vertical="center"/>
      <protection/>
    </xf>
    <xf numFmtId="2" fontId="0" fillId="0" borderId="0" xfId="57" applyNumberFormat="1" applyFont="1" applyFill="1" applyBorder="1" applyAlignment="1">
      <alignment horizontal="center" vertical="center"/>
      <protection/>
    </xf>
    <xf numFmtId="2" fontId="0" fillId="0" borderId="12" xfId="57" applyNumberFormat="1" applyFont="1" applyFill="1" applyBorder="1" applyAlignment="1">
      <alignment horizontal="center" vertical="center"/>
      <protection/>
    </xf>
    <xf numFmtId="2" fontId="2" fillId="0" borderId="0" xfId="57" applyNumberFormat="1" applyFont="1" applyBorder="1" applyAlignment="1">
      <alignment horizontal="center"/>
      <protection/>
    </xf>
    <xf numFmtId="2" fontId="13" fillId="0" borderId="13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13" xfId="57" applyNumberFormat="1" applyFont="1" applyBorder="1">
      <alignment/>
      <protection/>
    </xf>
    <xf numFmtId="0" fontId="14" fillId="0" borderId="0" xfId="57" applyFont="1">
      <alignment/>
      <protection/>
    </xf>
    <xf numFmtId="1" fontId="0" fillId="0" borderId="0" xfId="57" applyNumberFormat="1" applyFont="1" applyBorder="1" applyAlignment="1">
      <alignment horizontal="right"/>
      <protection/>
    </xf>
    <xf numFmtId="2" fontId="2" fillId="0" borderId="0" xfId="0" applyNumberFormat="1" applyFont="1" applyBorder="1" applyAlignment="1">
      <alignment horizontal="left"/>
    </xf>
    <xf numFmtId="2" fontId="2" fillId="0" borderId="1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13" fillId="0" borderId="13" xfId="0" applyNumberFormat="1" applyFont="1" applyBorder="1" applyAlignment="1">
      <alignment/>
    </xf>
    <xf numFmtId="2" fontId="0" fillId="0" borderId="13" xfId="57" applyNumberFormat="1" applyFont="1" applyBorder="1" applyAlignment="1">
      <alignment/>
      <protection/>
    </xf>
    <xf numFmtId="1" fontId="0" fillId="0" borderId="13" xfId="57" applyNumberFormat="1" applyFont="1" applyBorder="1" applyAlignment="1">
      <alignment horizontal="center"/>
      <protection/>
    </xf>
    <xf numFmtId="1" fontId="0" fillId="0" borderId="0" xfId="57" applyNumberFormat="1" applyFont="1" applyBorder="1" applyAlignment="1">
      <alignment horizontal="center"/>
      <protection/>
    </xf>
    <xf numFmtId="2" fontId="0" fillId="0" borderId="0" xfId="57" applyNumberFormat="1" applyFont="1" applyBorder="1" applyAlignment="1">
      <alignment horizontal="center"/>
      <protection/>
    </xf>
    <xf numFmtId="0" fontId="15" fillId="0" borderId="0" xfId="58" applyFont="1">
      <alignment/>
      <protection/>
    </xf>
    <xf numFmtId="0" fontId="16" fillId="0" borderId="0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58" applyFont="1">
      <alignment/>
      <protection/>
    </xf>
    <xf numFmtId="165" fontId="16" fillId="0" borderId="0" xfId="58" applyNumberFormat="1" applyFont="1">
      <alignment/>
      <protection/>
    </xf>
    <xf numFmtId="0" fontId="17" fillId="0" borderId="14" xfId="0" applyFont="1" applyBorder="1" applyAlignment="1">
      <alignment horizontal="center"/>
    </xf>
    <xf numFmtId="0" fontId="16" fillId="0" borderId="0" xfId="57" applyFont="1">
      <alignment/>
      <protection/>
    </xf>
    <xf numFmtId="0" fontId="17" fillId="0" borderId="22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22" xfId="57" applyFont="1" applyBorder="1">
      <alignment/>
      <protection/>
    </xf>
    <xf numFmtId="165" fontId="16" fillId="0" borderId="0" xfId="57" applyNumberFormat="1" applyFont="1">
      <alignment/>
      <protection/>
    </xf>
    <xf numFmtId="165" fontId="16" fillId="0" borderId="22" xfId="57" applyNumberFormat="1" applyFont="1" applyBorder="1">
      <alignment/>
      <protection/>
    </xf>
    <xf numFmtId="0" fontId="16" fillId="0" borderId="0" xfId="58" applyFont="1" applyBorder="1">
      <alignment/>
      <protection/>
    </xf>
    <xf numFmtId="0" fontId="16" fillId="0" borderId="0" xfId="57" applyFont="1" applyBorder="1">
      <alignment/>
      <protection/>
    </xf>
    <xf numFmtId="0" fontId="16" fillId="0" borderId="0" xfId="58" applyFont="1" applyBorder="1" applyAlignment="1">
      <alignment/>
      <protection/>
    </xf>
    <xf numFmtId="165" fontId="6" fillId="34" borderId="25" xfId="0" applyNumberFormat="1" applyFont="1" applyFill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0" fillId="0" borderId="0" xfId="58" applyFont="1">
      <alignment/>
      <protection/>
    </xf>
    <xf numFmtId="1" fontId="0" fillId="0" borderId="26" xfId="58" applyNumberFormat="1" applyFont="1" applyFill="1" applyBorder="1" applyAlignment="1">
      <alignment horizontal="center"/>
      <protection/>
    </xf>
    <xf numFmtId="0" fontId="0" fillId="0" borderId="0" xfId="58" applyFont="1">
      <alignment/>
      <protection/>
    </xf>
    <xf numFmtId="0" fontId="0" fillId="0" borderId="17" xfId="58" applyFont="1" applyBorder="1">
      <alignment/>
      <protection/>
    </xf>
    <xf numFmtId="0" fontId="6" fillId="0" borderId="10" xfId="58" applyFont="1" applyBorder="1" applyAlignment="1">
      <alignment horizontal="center"/>
      <protection/>
    </xf>
    <xf numFmtId="0" fontId="6" fillId="0" borderId="24" xfId="58" applyFont="1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1" fontId="0" fillId="0" borderId="0" xfId="58" applyNumberFormat="1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165" fontId="0" fillId="0" borderId="0" xfId="58" applyNumberFormat="1" applyFont="1" applyFill="1" applyBorder="1" applyAlignment="1">
      <alignment horizontal="center"/>
      <protection/>
    </xf>
    <xf numFmtId="165" fontId="0" fillId="0" borderId="17" xfId="58" applyNumberFormat="1" applyFont="1" applyFill="1" applyBorder="1" applyAlignment="1">
      <alignment horizontal="center"/>
      <protection/>
    </xf>
    <xf numFmtId="2" fontId="8" fillId="0" borderId="0" xfId="58" applyNumberFormat="1" applyFont="1" applyFill="1" applyBorder="1" applyAlignment="1">
      <alignment horizontal="center" vertical="center"/>
      <protection/>
    </xf>
    <xf numFmtId="2" fontId="0" fillId="0" borderId="0" xfId="58" applyNumberFormat="1" applyFont="1" applyFill="1" applyBorder="1" applyAlignment="1">
      <alignment horizontal="center" vertical="center"/>
      <protection/>
    </xf>
    <xf numFmtId="2" fontId="0" fillId="0" borderId="23" xfId="58" applyNumberFormat="1" applyFont="1" applyFill="1" applyBorder="1" applyAlignment="1">
      <alignment horizontal="center" vertical="center"/>
      <protection/>
    </xf>
    <xf numFmtId="1" fontId="7" fillId="0" borderId="0" xfId="58" applyNumberFormat="1" applyFont="1" applyBorder="1" applyAlignment="1">
      <alignment horizontal="center"/>
      <protection/>
    </xf>
    <xf numFmtId="165" fontId="0" fillId="0" borderId="12" xfId="58" applyNumberFormat="1" applyFont="1" applyBorder="1">
      <alignment/>
      <protection/>
    </xf>
    <xf numFmtId="1" fontId="0" fillId="0" borderId="0" xfId="58" applyNumberFormat="1" applyFont="1" applyFill="1" applyBorder="1" applyAlignment="1">
      <alignment horizontal="center"/>
      <protection/>
    </xf>
    <xf numFmtId="1" fontId="0" fillId="0" borderId="17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 vertical="center"/>
      <protection/>
    </xf>
    <xf numFmtId="2" fontId="0" fillId="0" borderId="12" xfId="58" applyNumberFormat="1" applyFont="1" applyFill="1" applyBorder="1" applyAlignment="1">
      <alignment horizontal="center" vertical="center"/>
      <protection/>
    </xf>
    <xf numFmtId="2" fontId="0" fillId="0" borderId="0" xfId="58" applyNumberFormat="1" applyFont="1" applyBorder="1" applyAlignment="1">
      <alignment horizontal="center" vertical="center"/>
      <protection/>
    </xf>
    <xf numFmtId="2" fontId="0" fillId="0" borderId="12" xfId="58" applyNumberFormat="1" applyFont="1" applyBorder="1" applyAlignment="1">
      <alignment horizontal="center" vertical="center"/>
      <protection/>
    </xf>
    <xf numFmtId="0" fontId="0" fillId="0" borderId="17" xfId="58" applyFont="1" applyFill="1" applyBorder="1">
      <alignment/>
      <protection/>
    </xf>
    <xf numFmtId="2" fontId="0" fillId="0" borderId="12" xfId="5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2" fontId="8" fillId="0" borderId="12" xfId="58" applyNumberFormat="1" applyFont="1" applyFill="1" applyBorder="1" applyAlignment="1">
      <alignment horizontal="center" vertical="center"/>
      <protection/>
    </xf>
    <xf numFmtId="165" fontId="0" fillId="0" borderId="17" xfId="58" applyNumberFormat="1" applyFont="1" applyFill="1" applyBorder="1" applyAlignment="1">
      <alignment horizontal="center"/>
      <protection/>
    </xf>
    <xf numFmtId="1" fontId="0" fillId="0" borderId="0" xfId="58" applyNumberFormat="1" applyFont="1" applyFill="1" applyBorder="1" applyAlignment="1">
      <alignment horizontal="center" vertical="center"/>
      <protection/>
    </xf>
    <xf numFmtId="1" fontId="0" fillId="0" borderId="12" xfId="58" applyNumberFormat="1" applyFont="1" applyFill="1" applyBorder="1" applyAlignment="1">
      <alignment horizontal="center" vertical="center"/>
      <protection/>
    </xf>
    <xf numFmtId="167" fontId="0" fillId="0" borderId="0" xfId="58" applyNumberFormat="1" applyFont="1" applyFill="1" applyBorder="1" applyAlignment="1">
      <alignment horizontal="center" vertical="center"/>
      <protection/>
    </xf>
    <xf numFmtId="0" fontId="7" fillId="0" borderId="0" xfId="58" applyFont="1" applyBorder="1">
      <alignment/>
      <protection/>
    </xf>
    <xf numFmtId="0" fontId="0" fillId="0" borderId="12" xfId="58" applyFont="1" applyBorder="1">
      <alignment/>
      <protection/>
    </xf>
    <xf numFmtId="0" fontId="0" fillId="0" borderId="0" xfId="58" applyFont="1" applyBorder="1">
      <alignment/>
      <protection/>
    </xf>
    <xf numFmtId="10" fontId="0" fillId="0" borderId="0" xfId="5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58" applyFont="1" applyBorder="1" applyAlignment="1">
      <alignment horizontal="right"/>
      <protection/>
    </xf>
    <xf numFmtId="165" fontId="5" fillId="35" borderId="27" xfId="57" applyNumberFormat="1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/>
    </xf>
    <xf numFmtId="13" fontId="5" fillId="35" borderId="29" xfId="57" applyNumberFormat="1" applyFont="1" applyFill="1" applyBorder="1" applyAlignment="1">
      <alignment horizontal="center" vertical="center"/>
      <protection/>
    </xf>
    <xf numFmtId="0" fontId="0" fillId="0" borderId="17" xfId="58" applyFont="1" applyBorder="1">
      <alignment/>
      <protection/>
    </xf>
    <xf numFmtId="1" fontId="0" fillId="0" borderId="0" xfId="58" applyNumberFormat="1" applyFont="1" applyFill="1" applyBorder="1" applyAlignment="1">
      <alignment horizontal="center" vertical="center"/>
      <protection/>
    </xf>
    <xf numFmtId="0" fontId="0" fillId="0" borderId="11" xfId="58" applyFont="1" applyBorder="1">
      <alignment/>
      <protection/>
    </xf>
    <xf numFmtId="1" fontId="0" fillId="0" borderId="10" xfId="58" applyNumberFormat="1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right"/>
      <protection/>
    </xf>
    <xf numFmtId="165" fontId="5" fillId="35" borderId="30" xfId="57" applyNumberFormat="1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/>
    </xf>
    <xf numFmtId="13" fontId="5" fillId="35" borderId="32" xfId="57" applyNumberFormat="1" applyFont="1" applyFill="1" applyBorder="1" applyAlignment="1">
      <alignment horizontal="center" vertical="center"/>
      <protection/>
    </xf>
    <xf numFmtId="165" fontId="5" fillId="0" borderId="18" xfId="57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57" applyFont="1" applyAlignment="1">
      <alignment horizontal="center"/>
      <protection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1" fontId="0" fillId="0" borderId="26" xfId="57" applyNumberFormat="1" applyFont="1" applyFill="1" applyBorder="1" applyAlignment="1">
      <alignment horizontal="center"/>
      <protection/>
    </xf>
    <xf numFmtId="0" fontId="10" fillId="0" borderId="0" xfId="0" applyFont="1" applyBorder="1" applyAlignment="1">
      <alignment/>
    </xf>
    <xf numFmtId="1" fontId="0" fillId="0" borderId="26" xfId="57" applyNumberFormat="1" applyFont="1" applyFill="1" applyBorder="1" applyAlignment="1">
      <alignment horizontal="center"/>
      <protection/>
    </xf>
    <xf numFmtId="0" fontId="0" fillId="0" borderId="22" xfId="0" applyFont="1" applyBorder="1" applyAlignment="1">
      <alignment/>
    </xf>
    <xf numFmtId="165" fontId="0" fillId="0" borderId="0" xfId="57" applyNumberFormat="1" applyFont="1">
      <alignment/>
      <protection/>
    </xf>
    <xf numFmtId="0" fontId="0" fillId="0" borderId="33" xfId="57" applyFont="1" applyBorder="1">
      <alignment/>
      <protection/>
    </xf>
    <xf numFmtId="0" fontId="0" fillId="0" borderId="34" xfId="57" applyFont="1" applyBorder="1" applyAlignment="1">
      <alignment horizontal="center"/>
      <protection/>
    </xf>
    <xf numFmtId="0" fontId="0" fillId="0" borderId="23" xfId="57" applyFont="1" applyBorder="1">
      <alignment/>
      <protection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7" xfId="57" applyFont="1" applyBorder="1">
      <alignment/>
      <protection/>
    </xf>
    <xf numFmtId="0" fontId="0" fillId="0" borderId="0" xfId="0" applyFont="1" applyBorder="1" applyAlignment="1">
      <alignment/>
    </xf>
    <xf numFmtId="165" fontId="0" fillId="0" borderId="17" xfId="57" applyNumberFormat="1" applyFont="1" applyFill="1" applyBorder="1" applyAlignment="1">
      <alignment horizontal="center"/>
      <protection/>
    </xf>
    <xf numFmtId="165" fontId="0" fillId="0" borderId="12" xfId="57" applyNumberFormat="1" applyFont="1" applyBorder="1">
      <alignment/>
      <protection/>
    </xf>
    <xf numFmtId="1" fontId="0" fillId="0" borderId="17" xfId="57" applyNumberFormat="1" applyFont="1" applyFill="1" applyBorder="1" applyAlignment="1">
      <alignment horizontal="center"/>
      <protection/>
    </xf>
    <xf numFmtId="2" fontId="0" fillId="0" borderId="0" xfId="57" applyNumberFormat="1" applyFont="1" applyFill="1" applyBorder="1" applyAlignment="1">
      <alignment horizontal="center" vertical="center"/>
      <protection/>
    </xf>
    <xf numFmtId="2" fontId="0" fillId="0" borderId="17" xfId="57" applyNumberFormat="1" applyFont="1" applyFill="1" applyBorder="1" applyAlignment="1">
      <alignment horizontal="center" vertical="center"/>
      <protection/>
    </xf>
    <xf numFmtId="2" fontId="0" fillId="0" borderId="21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57" applyFont="1" applyFill="1" applyBorder="1">
      <alignment/>
      <protection/>
    </xf>
    <xf numFmtId="2" fontId="0" fillId="0" borderId="13" xfId="0" applyNumberFormat="1" applyFont="1" applyBorder="1" applyAlignment="1">
      <alignment horizontal="center"/>
    </xf>
    <xf numFmtId="0" fontId="0" fillId="0" borderId="12" xfId="57" applyFont="1" applyBorder="1">
      <alignment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12" xfId="5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57" applyFont="1" applyFill="1" applyBorder="1">
      <alignment/>
      <protection/>
    </xf>
    <xf numFmtId="0" fontId="0" fillId="0" borderId="0" xfId="57" applyFont="1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167" fontId="5" fillId="35" borderId="0" xfId="57" applyNumberFormat="1" applyFont="1" applyFill="1" applyBorder="1" applyAlignment="1">
      <alignment horizontal="center" vertical="center"/>
      <protection/>
    </xf>
    <xf numFmtId="2" fontId="0" fillId="0" borderId="13" xfId="0" applyNumberFormat="1" applyFont="1" applyBorder="1" applyAlignment="1">
      <alignment/>
    </xf>
    <xf numFmtId="167" fontId="5" fillId="35" borderId="17" xfId="57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" fontId="0" fillId="0" borderId="0" xfId="57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/>
    </xf>
    <xf numFmtId="165" fontId="5" fillId="35" borderId="35" xfId="57" applyNumberFormat="1" applyFont="1" applyFill="1" applyBorder="1" applyAlignment="1">
      <alignment horizontal="center" vertical="center"/>
      <protection/>
    </xf>
    <xf numFmtId="13" fontId="5" fillId="35" borderId="36" xfId="57" applyNumberFormat="1" applyFont="1" applyFill="1" applyBorder="1" applyAlignment="1">
      <alignment horizontal="center"/>
      <protection/>
    </xf>
    <xf numFmtId="165" fontId="0" fillId="0" borderId="0" xfId="57" applyNumberFormat="1" applyFont="1">
      <alignment/>
      <protection/>
    </xf>
    <xf numFmtId="0" fontId="0" fillId="0" borderId="22" xfId="57" applyFont="1" applyBorder="1">
      <alignment/>
      <protection/>
    </xf>
    <xf numFmtId="0" fontId="0" fillId="0" borderId="17" xfId="57" applyFont="1" applyBorder="1">
      <alignment/>
      <protection/>
    </xf>
    <xf numFmtId="0" fontId="0" fillId="0" borderId="24" xfId="57" applyFont="1" applyBorder="1">
      <alignment/>
      <protection/>
    </xf>
    <xf numFmtId="165" fontId="12" fillId="0" borderId="0" xfId="57" applyNumberFormat="1" applyFont="1" applyFill="1" applyAlignment="1">
      <alignment horizontal="center"/>
      <protection/>
    </xf>
    <xf numFmtId="165" fontId="0" fillId="0" borderId="0" xfId="57" applyNumberFormat="1" applyFont="1">
      <alignment/>
      <protection/>
    </xf>
    <xf numFmtId="0" fontId="0" fillId="0" borderId="0" xfId="57" applyFont="1">
      <alignment/>
      <protection/>
    </xf>
    <xf numFmtId="0" fontId="0" fillId="0" borderId="2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0" xfId="57" applyFont="1">
      <alignment/>
      <protection/>
    </xf>
    <xf numFmtId="0" fontId="2" fillId="0" borderId="0" xfId="57" applyFont="1">
      <alignment/>
      <protection/>
    </xf>
    <xf numFmtId="0" fontId="0" fillId="0" borderId="21" xfId="57" applyFont="1" applyBorder="1">
      <alignment/>
      <protection/>
    </xf>
    <xf numFmtId="0" fontId="0" fillId="0" borderId="15" xfId="57" applyFont="1" applyBorder="1">
      <alignment/>
      <protection/>
    </xf>
    <xf numFmtId="0" fontId="0" fillId="0" borderId="16" xfId="57" applyFont="1" applyBorder="1">
      <alignment/>
      <protection/>
    </xf>
    <xf numFmtId="0" fontId="0" fillId="0" borderId="22" xfId="57" applyFont="1" applyBorder="1">
      <alignment/>
      <protection/>
    </xf>
    <xf numFmtId="0" fontId="2" fillId="0" borderId="0" xfId="57" applyFont="1" applyBorder="1">
      <alignment/>
      <protection/>
    </xf>
    <xf numFmtId="1" fontId="0" fillId="0" borderId="13" xfId="57" applyNumberFormat="1" applyFont="1" applyBorder="1" applyAlignment="1">
      <alignment horizontal="right"/>
      <protection/>
    </xf>
    <xf numFmtId="1" fontId="2" fillId="0" borderId="0" xfId="57" applyNumberFormat="1" applyFont="1" applyBorder="1">
      <alignment/>
      <protection/>
    </xf>
    <xf numFmtId="0" fontId="0" fillId="0" borderId="18" xfId="57" applyFont="1" applyBorder="1">
      <alignment/>
      <protection/>
    </xf>
    <xf numFmtId="0" fontId="0" fillId="0" borderId="19" xfId="57" applyFont="1" applyBorder="1">
      <alignment/>
      <protection/>
    </xf>
    <xf numFmtId="0" fontId="0" fillId="0" borderId="20" xfId="57" applyFont="1" applyBorder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2" fontId="0" fillId="33" borderId="0" xfId="0" applyNumberFormat="1" applyFont="1" applyFill="1" applyBorder="1" applyAlignment="1">
      <alignment horizontal="center"/>
    </xf>
    <xf numFmtId="0" fontId="14" fillId="33" borderId="0" xfId="57" applyFont="1" applyFill="1">
      <alignment/>
      <protection/>
    </xf>
    <xf numFmtId="165" fontId="6" fillId="36" borderId="25" xfId="0" applyNumberFormat="1" applyFont="1" applyFill="1" applyBorder="1" applyAlignment="1">
      <alignment horizontal="center"/>
    </xf>
    <xf numFmtId="0" fontId="0" fillId="0" borderId="0" xfId="57" applyFont="1">
      <alignment/>
      <protection/>
    </xf>
    <xf numFmtId="0" fontId="11" fillId="0" borderId="0" xfId="58" applyFont="1" applyAlignment="1">
      <alignment horizontal="left" vertical="top" wrapText="1"/>
      <protection/>
    </xf>
    <xf numFmtId="0" fontId="1" fillId="0" borderId="0" xfId="58" applyAlignment="1">
      <alignment vertical="top"/>
      <protection/>
    </xf>
    <xf numFmtId="0" fontId="0" fillId="0" borderId="12" xfId="58" applyFont="1" applyBorder="1" applyAlignment="1">
      <alignment wrapText="1"/>
      <protection/>
    </xf>
    <xf numFmtId="0" fontId="0" fillId="0" borderId="12" xfId="58" applyFont="1" applyBorder="1" applyAlignment="1">
      <alignment wrapText="1"/>
      <protection/>
    </xf>
    <xf numFmtId="0" fontId="55" fillId="10" borderId="0" xfId="57" applyFont="1" applyFill="1" applyAlignment="1">
      <alignment vertical="center"/>
      <protection/>
    </xf>
    <xf numFmtId="0" fontId="55" fillId="10" borderId="0" xfId="57" applyFont="1" applyFill="1">
      <alignment/>
      <protection/>
    </xf>
    <xf numFmtId="0" fontId="11" fillId="10" borderId="0" xfId="57" applyFont="1" applyFill="1">
      <alignment/>
      <protection/>
    </xf>
    <xf numFmtId="2" fontId="0" fillId="10" borderId="13" xfId="0" applyNumberFormat="1" applyFont="1" applyFill="1" applyBorder="1" applyAlignment="1" applyProtection="1">
      <alignment horizontal="center"/>
      <protection locked="0"/>
    </xf>
    <xf numFmtId="2" fontId="0" fillId="10" borderId="14" xfId="0" applyNumberFormat="1" applyFont="1" applyFill="1" applyBorder="1" applyAlignment="1" applyProtection="1">
      <alignment horizontal="center"/>
      <protection locked="0"/>
    </xf>
    <xf numFmtId="2" fontId="0" fillId="10" borderId="13" xfId="0" applyNumberFormat="1" applyFont="1" applyFill="1" applyBorder="1" applyAlignment="1" applyProtection="1">
      <alignment horizontal="center"/>
      <protection locked="0"/>
    </xf>
    <xf numFmtId="2" fontId="0" fillId="10" borderId="14" xfId="0" applyNumberFormat="1" applyFont="1" applyFill="1" applyBorder="1" applyAlignment="1" applyProtection="1">
      <alignment horizontal="center"/>
      <protection locked="0"/>
    </xf>
    <xf numFmtId="0" fontId="0" fillId="10" borderId="26" xfId="57" applyFont="1" applyFill="1" applyBorder="1" applyAlignment="1" applyProtection="1">
      <alignment horizontal="center"/>
      <protection locked="0"/>
    </xf>
    <xf numFmtId="2" fontId="0" fillId="10" borderId="13" xfId="0" applyNumberFormat="1" applyFont="1" applyFill="1" applyBorder="1" applyAlignment="1" applyProtection="1">
      <alignment horizontal="center"/>
      <protection locked="0"/>
    </xf>
    <xf numFmtId="2" fontId="0" fillId="10" borderId="0" xfId="0" applyNumberFormat="1" applyFont="1" applyFill="1" applyBorder="1" applyAlignment="1" applyProtection="1">
      <alignment horizontal="center"/>
      <protection locked="0"/>
    </xf>
    <xf numFmtId="2" fontId="0" fillId="10" borderId="14" xfId="0" applyNumberFormat="1" applyFont="1" applyFill="1" applyBorder="1" applyAlignment="1" applyProtection="1">
      <alignment horizontal="center"/>
      <protection locked="0"/>
    </xf>
    <xf numFmtId="2" fontId="0" fillId="10" borderId="0" xfId="0" applyNumberFormat="1" applyFont="1" applyFill="1" applyBorder="1" applyAlignment="1" applyProtection="1">
      <alignment horizontal="center"/>
      <protection locked="0"/>
    </xf>
    <xf numFmtId="0" fontId="0" fillId="0" borderId="0" xfId="58" applyFont="1" applyProtection="1">
      <alignment/>
      <protection locked="0"/>
    </xf>
    <xf numFmtId="0" fontId="18" fillId="0" borderId="0" xfId="58" applyFont="1" applyProtection="1">
      <alignment/>
      <protection locked="0"/>
    </xf>
    <xf numFmtId="0" fontId="1" fillId="0" borderId="0" xfId="58" applyFont="1" applyProtection="1">
      <alignment/>
      <protection locked="0"/>
    </xf>
    <xf numFmtId="165" fontId="7" fillId="0" borderId="0" xfId="58" applyNumberFormat="1" applyFont="1" applyProtection="1">
      <alignment/>
      <protection locked="0"/>
    </xf>
    <xf numFmtId="1" fontId="7" fillId="0" borderId="0" xfId="58" applyNumberFormat="1" applyFont="1" applyFill="1" applyBorder="1" applyAlignment="1" applyProtection="1">
      <alignment horizontal="center"/>
      <protection locked="0"/>
    </xf>
    <xf numFmtId="165" fontId="0" fillId="0" borderId="0" xfId="58" applyNumberFormat="1" applyFont="1" applyProtection="1">
      <alignment/>
      <protection locked="0"/>
    </xf>
    <xf numFmtId="0" fontId="0" fillId="0" borderId="0" xfId="58" applyFont="1" applyProtection="1">
      <alignment/>
      <protection locked="0"/>
    </xf>
    <xf numFmtId="0" fontId="0" fillId="0" borderId="33" xfId="58" applyFont="1" applyBorder="1" applyProtection="1">
      <alignment/>
      <protection locked="0"/>
    </xf>
    <xf numFmtId="0" fontId="0" fillId="0" borderId="34" xfId="58" applyFont="1" applyBorder="1" applyAlignment="1" applyProtection="1">
      <alignment horizontal="center"/>
      <protection locked="0"/>
    </xf>
    <xf numFmtId="0" fontId="0" fillId="0" borderId="23" xfId="58" applyFont="1" applyBorder="1" applyProtection="1">
      <alignment/>
      <protection locked="0"/>
    </xf>
    <xf numFmtId="0" fontId="0" fillId="0" borderId="0" xfId="57" applyFo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5" fontId="0" fillId="0" borderId="0" xfId="57" applyNumberFormat="1" applyFont="1" applyProtection="1">
      <alignment/>
      <protection locked="0"/>
    </xf>
    <xf numFmtId="1" fontId="7" fillId="0" borderId="0" xfId="57" applyNumberFormat="1" applyFont="1" applyFill="1" applyBorder="1" applyAlignment="1" applyProtection="1">
      <alignment horizontal="center"/>
      <protection locked="0"/>
    </xf>
    <xf numFmtId="165" fontId="7" fillId="0" borderId="0" xfId="57" applyNumberFormat="1" applyFo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l integers 2 eq" xfId="57"/>
    <cellStyle name="Normal_All integers 3 eq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34</xdr:row>
      <xdr:rowOff>152400</xdr:rowOff>
    </xdr:from>
    <xdr:to>
      <xdr:col>8</xdr:col>
      <xdr:colOff>371475</xdr:colOff>
      <xdr:row>39</xdr:row>
      <xdr:rowOff>104775</xdr:rowOff>
    </xdr:to>
    <xdr:sp macro="[0]!to3">
      <xdr:nvSpPr>
        <xdr:cNvPr id="1" name="Oval 1"/>
        <xdr:cNvSpPr>
          <a:spLocks/>
        </xdr:cNvSpPr>
      </xdr:nvSpPr>
      <xdr:spPr>
        <a:xfrm>
          <a:off x="2324100" y="5905500"/>
          <a:ext cx="1419225" cy="762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3 x 3 Matrix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37</xdr:row>
      <xdr:rowOff>66675</xdr:rowOff>
    </xdr:from>
    <xdr:to>
      <xdr:col>9</xdr:col>
      <xdr:colOff>28575</xdr:colOff>
      <xdr:row>42</xdr:row>
      <xdr:rowOff>9525</xdr:rowOff>
    </xdr:to>
    <xdr:sp macro="[0]!to2">
      <xdr:nvSpPr>
        <xdr:cNvPr id="1" name="Oval 5"/>
        <xdr:cNvSpPr>
          <a:spLocks/>
        </xdr:cNvSpPr>
      </xdr:nvSpPr>
      <xdr:spPr>
        <a:xfrm>
          <a:off x="2324100" y="7305675"/>
          <a:ext cx="1409700" cy="7905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2 x 2 Matrix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%20integers%203%20e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clear"/>
      <definedName name="sta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42"/>
  <sheetViews>
    <sheetView showGridLines="0" showRowColHeaders="0" tabSelected="1" zoomScalePageLayoutView="0" workbookViewId="0" topLeftCell="A1">
      <selection activeCell="W32" sqref="W32"/>
    </sheetView>
  </sheetViews>
  <sheetFormatPr defaultColWidth="12" defaultRowHeight="12.75"/>
  <cols>
    <col min="1" max="1" width="8" style="22" customWidth="1"/>
    <col min="2" max="2" width="10" style="22" customWidth="1"/>
    <col min="3" max="3" width="8.83203125" style="22" customWidth="1"/>
    <col min="4" max="4" width="7.33203125" style="22" customWidth="1"/>
    <col min="5" max="5" width="6.83203125" style="22" customWidth="1"/>
    <col min="6" max="6" width="3.83203125" style="22" customWidth="1"/>
    <col min="7" max="7" width="6.66015625" style="22" customWidth="1"/>
    <col min="8" max="9" width="7.5" style="6" customWidth="1"/>
    <col min="10" max="11" width="6.83203125" style="22" customWidth="1"/>
    <col min="12" max="12" width="3.83203125" style="22" customWidth="1"/>
    <col min="13" max="13" width="4.66015625" style="22" customWidth="1"/>
    <col min="14" max="14" width="4.5" style="22" customWidth="1"/>
    <col min="15" max="16" width="12" style="22" customWidth="1"/>
    <col min="17" max="17" width="12.33203125" style="22" customWidth="1"/>
    <col min="18" max="18" width="11" style="72" customWidth="1"/>
    <col min="19" max="19" width="12" style="22" hidden="1" customWidth="1"/>
    <col min="20" max="16384" width="12" style="22" customWidth="1"/>
  </cols>
  <sheetData>
    <row r="1" ht="12.75">
      <c r="A1" s="315"/>
    </row>
    <row r="2" spans="1:26" s="83" customFormat="1" ht="22.5" customHeight="1">
      <c r="A2" s="315"/>
      <c r="B2" s="293" t="s">
        <v>25</v>
      </c>
      <c r="C2" s="294"/>
      <c r="D2" s="294"/>
      <c r="E2" s="295"/>
      <c r="F2" s="110"/>
      <c r="G2" s="110"/>
      <c r="H2" s="110"/>
      <c r="I2" s="6"/>
      <c r="J2" s="6"/>
      <c r="K2" s="6"/>
      <c r="L2" s="6"/>
      <c r="M2" s="22"/>
      <c r="N2" s="22"/>
      <c r="O2" s="22"/>
      <c r="P2" s="22"/>
      <c r="Q2" s="22"/>
      <c r="U2" s="88"/>
      <c r="V2" s="88"/>
      <c r="W2" s="88"/>
      <c r="X2" s="88"/>
      <c r="Y2" s="84"/>
      <c r="Z2" s="85"/>
    </row>
    <row r="3" spans="2:20" s="1" customFormat="1" ht="13.5">
      <c r="B3" s="2"/>
      <c r="C3" s="2"/>
      <c r="D3" s="2"/>
      <c r="E3" s="2"/>
      <c r="F3" s="2"/>
      <c r="G3" s="2"/>
      <c r="H3" s="2"/>
      <c r="I3" s="2"/>
      <c r="J3" s="2"/>
      <c r="K3" s="2"/>
      <c r="L3" s="63"/>
      <c r="M3" s="2"/>
      <c r="O3" s="287" t="s">
        <v>2</v>
      </c>
      <c r="P3" s="287" t="s">
        <v>3</v>
      </c>
      <c r="Q3" s="208"/>
      <c r="R3" s="70"/>
      <c r="S3" s="184"/>
      <c r="T3" s="184"/>
    </row>
    <row r="4" spans="1:20" s="1" customFormat="1" ht="12.75">
      <c r="A4" s="184"/>
      <c r="B4" s="209"/>
      <c r="C4" s="210" t="s">
        <v>22</v>
      </c>
      <c r="D4" s="211"/>
      <c r="E4" s="211"/>
      <c r="F4" s="211"/>
      <c r="G4" s="296"/>
      <c r="H4" s="297"/>
      <c r="I4" s="212"/>
      <c r="J4" s="211"/>
      <c r="K4" s="211"/>
      <c r="L4" s="213"/>
      <c r="M4" s="211"/>
      <c r="N4" s="214"/>
      <c r="O4" s="215">
        <f>D30</f>
      </c>
      <c r="P4" s="215">
        <f>G30</f>
      </c>
      <c r="Q4" s="215">
        <f>IF(O6=0,"",0)</f>
      </c>
      <c r="R4" s="70"/>
      <c r="S4" s="184"/>
      <c r="T4" s="184"/>
    </row>
    <row r="5" spans="1:20" s="4" customFormat="1" ht="12.75">
      <c r="A5" s="184"/>
      <c r="B5" s="216" t="s">
        <v>1</v>
      </c>
      <c r="C5" s="3" t="s">
        <v>21</v>
      </c>
      <c r="E5" s="5"/>
      <c r="F5" s="3" t="s">
        <v>16</v>
      </c>
      <c r="G5" s="298"/>
      <c r="H5" s="299"/>
      <c r="I5" s="6"/>
      <c r="J5" s="5"/>
      <c r="K5" s="5"/>
      <c r="L5" s="64"/>
      <c r="M5" s="5"/>
      <c r="O5" s="217">
        <f>IF(O6=0,"",1)</f>
      </c>
      <c r="P5" s="217">
        <f>IF(O6=0,"",1)</f>
      </c>
      <c r="Q5" s="217">
        <f>IF(O6=0,"",1)</f>
      </c>
      <c r="R5" s="70"/>
      <c r="S5" s="184"/>
      <c r="T5" s="184"/>
    </row>
    <row r="6" spans="1:20" s="7" customFormat="1" ht="13.5" thickBot="1">
      <c r="A6" s="184"/>
      <c r="B6" s="194"/>
      <c r="C6" s="209"/>
      <c r="D6" s="209"/>
      <c r="E6" s="209"/>
      <c r="F6" s="209"/>
      <c r="G6" s="209"/>
      <c r="H6" s="209"/>
      <c r="I6" s="209"/>
      <c r="J6" s="209"/>
      <c r="K6" s="209"/>
      <c r="L6" s="218"/>
      <c r="M6" s="316"/>
      <c r="N6" s="317"/>
      <c r="O6" s="318">
        <v>0</v>
      </c>
      <c r="P6" s="317"/>
      <c r="Q6" s="317"/>
      <c r="R6" s="319"/>
      <c r="S6" s="219"/>
      <c r="T6" s="184"/>
    </row>
    <row r="7" spans="1:20" s="7" customFormat="1" ht="14.25">
      <c r="A7" s="184"/>
      <c r="B7" s="209"/>
      <c r="C7" s="286">
        <f>IF(O6=0,"",IF(AND(G4+H4=1,G5+H5=1),"","Error: Sum Per Row is not = 1 in the Transition Matrix"))</f>
      </c>
      <c r="D7" s="209"/>
      <c r="E7" s="209"/>
      <c r="F7" s="209"/>
      <c r="G7" s="209"/>
      <c r="H7" s="209"/>
      <c r="I7" s="209"/>
      <c r="J7" s="209"/>
      <c r="K7" s="209"/>
      <c r="L7" s="218"/>
      <c r="M7" s="209"/>
      <c r="N7" s="220"/>
      <c r="O7" s="221"/>
      <c r="P7" s="221"/>
      <c r="Q7" s="221"/>
      <c r="R7" s="73"/>
      <c r="S7" s="222"/>
      <c r="T7" s="184"/>
    </row>
    <row r="8" spans="1:19" s="4" customFormat="1" ht="14.25" thickBot="1">
      <c r="A8" s="184"/>
      <c r="L8" s="218"/>
      <c r="M8" s="209"/>
      <c r="N8" s="225"/>
      <c r="O8" s="9" t="s">
        <v>2</v>
      </c>
      <c r="P8" s="9" t="s">
        <v>3</v>
      </c>
      <c r="Q8" s="10"/>
      <c r="R8" s="74"/>
      <c r="S8" s="11" t="s">
        <v>7</v>
      </c>
    </row>
    <row r="9" spans="1:20" s="20" customFormat="1" ht="12.75">
      <c r="A9" s="4"/>
      <c r="B9" s="209"/>
      <c r="C9" s="209"/>
      <c r="D9" s="209"/>
      <c r="E9" s="209"/>
      <c r="F9" s="209"/>
      <c r="G9" s="223">
        <f>IF(O6=0,"",G4)</f>
      </c>
      <c r="H9" s="224">
        <f>IF(O6=0,"",H4)</f>
      </c>
      <c r="I9" s="209"/>
      <c r="J9" s="209"/>
      <c r="K9" s="209"/>
      <c r="L9" s="65"/>
      <c r="M9" s="18"/>
      <c r="N9" s="227"/>
      <c r="O9" s="118">
        <f>IF($O$6=1,O4,"")</f>
      </c>
      <c r="P9" s="119">
        <f>IF($O$6=1,P4,"")</f>
      </c>
      <c r="Q9" s="120">
        <f>IF($O$6=1,Q4,"")</f>
      </c>
      <c r="R9" s="75">
        <f>IF(AND(O9=0,P9=0,Q9=0),1,IF(AND(O9=0,P9=0,Q9&lt;&gt;0),2,IF(O9=0,3,0)))</f>
        <v>0</v>
      </c>
      <c r="S9" s="228">
        <f>IF(R9=1,"Linearly Dependent",IF(R9=2,"No Solution",IF(R9=3,"Pivot = 0","")))</f>
      </c>
      <c r="T9" s="184"/>
    </row>
    <row r="10" spans="1:20" s="20" customFormat="1" ht="12.75">
      <c r="A10" s="184"/>
      <c r="B10" s="216" t="s">
        <v>12</v>
      </c>
      <c r="C10" s="226"/>
      <c r="D10" s="12" t="s">
        <v>2</v>
      </c>
      <c r="E10" s="13" t="s">
        <v>3</v>
      </c>
      <c r="F10" s="14" t="s">
        <v>4</v>
      </c>
      <c r="G10" s="15">
        <f>IF(O6=0,"",G5)</f>
      </c>
      <c r="H10" s="16">
        <f>IF(O6=0,"",H5)</f>
      </c>
      <c r="I10" s="17" t="s">
        <v>0</v>
      </c>
      <c r="J10" s="12" t="s">
        <v>2</v>
      </c>
      <c r="K10" s="13" t="s">
        <v>3</v>
      </c>
      <c r="L10" s="218"/>
      <c r="M10" s="209"/>
      <c r="N10" s="229"/>
      <c r="O10" s="230">
        <f>IF(AND($O$6=1,$R$9=0),O5,"")</f>
      </c>
      <c r="P10" s="230">
        <f>IF(AND($O$6=1,$R$9=0),P5,"")</f>
      </c>
      <c r="Q10" s="231">
        <f>IF(AND($O$6=1,$R$9=0),Q5,"")</f>
      </c>
      <c r="R10" s="75">
        <f>IF(AND(O10=0,P10=0,Q10=0),1,IF(AND(O10=0,P10=0,Q10&lt;&gt;0),2,0))</f>
        <v>0</v>
      </c>
      <c r="S10" s="228">
        <f>IF(R10=1,"Linearly Dependent",IF(R10=2,"No Solution",IF(R10=3,"Pivot = 0","")))</f>
      </c>
      <c r="T10" s="184"/>
    </row>
    <row r="11" spans="1:20" s="20" customFormat="1" ht="12.75">
      <c r="A11" s="184"/>
      <c r="B11" s="209" t="s">
        <v>17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18"/>
      <c r="M11" s="209"/>
      <c r="N11" s="229"/>
      <c r="O11" s="230"/>
      <c r="P11" s="230"/>
      <c r="Q11" s="231"/>
      <c r="R11" s="75">
        <f>SUM(R9:R10)</f>
        <v>0</v>
      </c>
      <c r="S11" s="228"/>
      <c r="T11" s="184"/>
    </row>
    <row r="12" spans="1:20" s="4" customFormat="1" ht="12.75">
      <c r="A12" s="184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18"/>
      <c r="M12" s="209"/>
      <c r="N12" s="236"/>
      <c r="O12" s="230">
        <f>IF(AND($O$6=1,$R$11=0),O9,"")</f>
      </c>
      <c r="P12" s="230">
        <f>IF(AND($O$6=1,$R$11=0),P9,"")</f>
      </c>
      <c r="Q12" s="231">
        <f>IF(AND($O$6=1,$R$11=0),Q9,"")</f>
      </c>
      <c r="R12" s="75">
        <f>IF(AND(O12=0,P12=0,Q12=0),1,IF(AND(O12=0,P12=0,Q12&lt;&gt;0),2,0))</f>
        <v>0</v>
      </c>
      <c r="S12" s="228">
        <f>IF(R12=1,"Linearly Dependent",IF(R12=2,"No Solution",IF(R12=3,"Pivot = 0","")))</f>
      </c>
      <c r="T12" s="184"/>
    </row>
    <row r="13" spans="1:20" s="20" customFormat="1" ht="12.75">
      <c r="A13" s="184"/>
      <c r="B13" s="209"/>
      <c r="C13" s="209"/>
      <c r="D13" s="232"/>
      <c r="E13" s="233"/>
      <c r="F13" s="233"/>
      <c r="G13" s="233"/>
      <c r="H13" s="234"/>
      <c r="I13" s="234"/>
      <c r="J13" s="235"/>
      <c r="K13" s="209"/>
      <c r="L13" s="66"/>
      <c r="M13" s="18"/>
      <c r="N13" s="31"/>
      <c r="O13" s="121">
        <f>IF(AND($O$6=1,$R$11=0),0,"")</f>
      </c>
      <c r="P13" s="118">
        <f>IF(AND($O$6=1,$R$11=0),((P10*O9)-(O10*P9)),"")</f>
      </c>
      <c r="Q13" s="120">
        <f>IF(AND($O$6=1,$R$11=0),((O9*Q10)-(O10*Q9)),"")</f>
      </c>
      <c r="R13" s="75">
        <f>IF(AND(O13=0,P13=0,Q13=0),1,IF(AND(O13=0,P13=0,Q13&lt;&gt;0),2,IF(P13=0,3,0)))</f>
        <v>0</v>
      </c>
      <c r="S13" s="228">
        <f>IF(R13=1,"Linearly Dependent",IF(R13=2,"No Solution",IF(R13=3,"Pivot = 0","")))</f>
      </c>
      <c r="T13" s="184"/>
    </row>
    <row r="14" spans="1:20" s="34" customFormat="1" ht="12.75">
      <c r="A14" s="184"/>
      <c r="B14" s="216" t="s">
        <v>5</v>
      </c>
      <c r="C14" s="226"/>
      <c r="D14" s="237">
        <f>G9</f>
      </c>
      <c r="E14" s="25">
        <f>IF(O6=0,"","x")</f>
      </c>
      <c r="F14" s="26">
        <f>IF(O6=0,"","+")</f>
      </c>
      <c r="G14" s="55">
        <f>G10</f>
      </c>
      <c r="H14" s="28">
        <f>IF(O6=0,"","y")</f>
      </c>
      <c r="I14" s="29">
        <f>IF(O6=0,"","=")</f>
      </c>
      <c r="J14" s="30">
        <f>IF(O6=0,"","x")</f>
      </c>
      <c r="K14" s="18"/>
      <c r="L14" s="66"/>
      <c r="M14" s="18"/>
      <c r="N14" s="31"/>
      <c r="O14" s="121"/>
      <c r="P14" s="122"/>
      <c r="Q14" s="121"/>
      <c r="R14" s="75">
        <f>SUM(R8:R13)</f>
        <v>0</v>
      </c>
      <c r="S14" s="238"/>
      <c r="T14" s="184"/>
    </row>
    <row r="15" spans="1:20" s="7" customFormat="1" ht="12.75">
      <c r="A15" s="184"/>
      <c r="B15" s="209" t="s">
        <v>18</v>
      </c>
      <c r="C15" s="209"/>
      <c r="D15" s="223">
        <f>H9</f>
      </c>
      <c r="E15" s="25">
        <f>IF(O6=0,"","x")</f>
      </c>
      <c r="F15" s="26">
        <f>IF(O6=0,"","+")</f>
      </c>
      <c r="G15" s="55">
        <f>H10</f>
      </c>
      <c r="H15" s="28">
        <f>IF(O6=0,"","y")</f>
      </c>
      <c r="I15" s="29">
        <f>IF(O6=0,"","=")</f>
      </c>
      <c r="J15" s="30">
        <f>IF(O6=0,"","y")</f>
      </c>
      <c r="K15" s="18"/>
      <c r="L15" s="218"/>
      <c r="M15" s="209"/>
      <c r="N15" s="236"/>
      <c r="O15" s="230">
        <f>IF(AND($O$6=1,$R$14=0),P13,"")</f>
      </c>
      <c r="P15" s="242">
        <f>IF(AND($O$6=1,$R$14=0),0,"")</f>
      </c>
      <c r="Q15" s="230">
        <f>IF(AND($O$6=1,$R$14=0),(((P13*Q12)-(P12*Q13))/O9),"")</f>
      </c>
      <c r="R15" s="75">
        <f>IF(AND(O15=0,P15=0,Q15=0),1,IF(AND(O15=0,P15=0,Q15&lt;&gt;0),2,0))</f>
        <v>0</v>
      </c>
      <c r="S15" s="228">
        <f>IF(R15=1,"Linearly Dependent",IF(R15=2,"No Solution",IF(R15=3,"Pivot = 0","")))</f>
      </c>
      <c r="T15" s="184"/>
    </row>
    <row r="16" spans="1:23" s="4" customFormat="1" ht="12.75">
      <c r="A16" s="184"/>
      <c r="B16" s="184"/>
      <c r="C16" s="184"/>
      <c r="D16" s="239"/>
      <c r="E16" s="240"/>
      <c r="F16" s="240"/>
      <c r="G16" s="240"/>
      <c r="H16" s="240"/>
      <c r="I16" s="240"/>
      <c r="J16" s="241"/>
      <c r="K16" s="209"/>
      <c r="L16" s="218"/>
      <c r="M16" s="209"/>
      <c r="N16" s="236"/>
      <c r="O16" s="230">
        <f>IF(AND($O$6=1,$R$14=0),0,"")</f>
      </c>
      <c r="P16" s="242">
        <f>IF(AND($O$6=1,$R$14=0),P13,"")</f>
      </c>
      <c r="Q16" s="230">
        <f>IF(AND($O$6=1,$R$14=0),Q13,"")</f>
      </c>
      <c r="R16" s="75">
        <f>IF(AND(O16=0,P16=0,Q16=0),1,IF(AND(O16=0,P16=0,Q16&lt;&gt;0),2,0))</f>
        <v>0</v>
      </c>
      <c r="S16" s="228">
        <f>IF(R16=1,"Linearly Dependent",IF(R16=2,"No Solution",IF(R16=3,"Pivot = 0","")))</f>
      </c>
      <c r="T16" s="184"/>
      <c r="U16" s="7"/>
      <c r="V16" s="7"/>
      <c r="W16" s="40"/>
    </row>
    <row r="17" spans="1:20" s="4" customFormat="1" ht="12.75">
      <c r="A17" s="184"/>
      <c r="B17" s="184"/>
      <c r="C17" s="184"/>
      <c r="D17" s="209"/>
      <c r="E17" s="209"/>
      <c r="F17" s="209"/>
      <c r="G17" s="209"/>
      <c r="H17" s="209"/>
      <c r="I17" s="209"/>
      <c r="J17" s="209"/>
      <c r="K17" s="209"/>
      <c r="L17" s="247"/>
      <c r="M17" s="243"/>
      <c r="N17" s="248"/>
      <c r="O17" s="249"/>
      <c r="P17" s="250"/>
      <c r="Q17" s="249"/>
      <c r="R17" s="75">
        <f>SUM(R8:R16)</f>
        <v>0</v>
      </c>
      <c r="S17" s="238"/>
      <c r="T17" s="184"/>
    </row>
    <row r="18" spans="1:20" s="4" customFormat="1" ht="12.75">
      <c r="A18" s="184"/>
      <c r="B18" s="216" t="s">
        <v>6</v>
      </c>
      <c r="C18" s="243"/>
      <c r="D18" s="244"/>
      <c r="E18" s="245"/>
      <c r="F18" s="245"/>
      <c r="G18" s="245"/>
      <c r="H18" s="245"/>
      <c r="I18" s="245"/>
      <c r="J18" s="246"/>
      <c r="K18" s="243"/>
      <c r="L18" s="66"/>
      <c r="M18" s="34"/>
      <c r="N18" s="31"/>
      <c r="O18" s="32">
        <f>IF(AND($O$6=1,$R$17=0),O15/P13,"")</f>
      </c>
      <c r="P18" s="33">
        <f>IF(AND($O$6=1,$R$17=0),0,"")</f>
      </c>
      <c r="Q18" s="251">
        <f>IF(AND($O$6=1,$R$17=0),Q15/P13,"")</f>
      </c>
      <c r="R18" s="74"/>
      <c r="S18" s="238"/>
      <c r="T18" s="184"/>
    </row>
    <row r="19" spans="1:20" s="4" customFormat="1" ht="12.75">
      <c r="A19" s="184"/>
      <c r="B19" s="209" t="s">
        <v>19</v>
      </c>
      <c r="C19" s="209"/>
      <c r="D19" s="126">
        <f>IF(O6=0,"",D14-1)</f>
      </c>
      <c r="E19" s="25">
        <f>IF(O6=0,"","x")</f>
      </c>
      <c r="F19" s="26">
        <f>IF(O6=0,"","+")</f>
      </c>
      <c r="G19" s="27">
        <f>G14</f>
      </c>
      <c r="H19" s="28">
        <f>IF(O6=0,"","y")</f>
      </c>
      <c r="I19" s="29">
        <f>IF(O6=0,"","=")</f>
      </c>
      <c r="J19" s="46">
        <f>IF(O6=0,"",0)</f>
      </c>
      <c r="K19" s="34"/>
      <c r="L19" s="66"/>
      <c r="M19" s="34"/>
      <c r="N19" s="31"/>
      <c r="O19" s="32">
        <f>IF(AND($O$6=1,$R$17=0),0,"")</f>
      </c>
      <c r="P19" s="32">
        <f>IF(AND($O$6=1,$R$17=0),P16/P13,"")</f>
      </c>
      <c r="Q19" s="253">
        <f>IF(AND($O$6=1,$R$17=0),Q16/P13,"")</f>
      </c>
      <c r="R19" s="74"/>
      <c r="S19" s="238"/>
      <c r="T19" s="184"/>
    </row>
    <row r="20" spans="1:19" s="7" customFormat="1" ht="13.5">
      <c r="A20" s="184"/>
      <c r="B20" s="184"/>
      <c r="C20" s="209"/>
      <c r="D20" s="252">
        <f>D15</f>
      </c>
      <c r="E20" s="25">
        <f>IF(O6=0,"","x")</f>
      </c>
      <c r="F20" s="26">
        <f>IF(O6=0,"","-")</f>
      </c>
      <c r="G20" s="127">
        <f>IF(O6=0,"",ABS(G15-1))</f>
      </c>
      <c r="H20" s="28">
        <f>IF(O6=0,"","y")</f>
      </c>
      <c r="I20" s="29">
        <f>IF(O6=0,"","=")</f>
      </c>
      <c r="J20" s="46">
        <f>IF(O6=0,"",0)</f>
      </c>
      <c r="K20" s="34"/>
      <c r="L20" s="218"/>
      <c r="M20" s="184"/>
      <c r="N20" s="236"/>
      <c r="O20" s="256"/>
      <c r="P20" s="256"/>
      <c r="Q20" s="256"/>
      <c r="R20" s="76"/>
      <c r="S20" s="45"/>
    </row>
    <row r="21" spans="2:19" s="7" customFormat="1" ht="13.5">
      <c r="B21" s="209"/>
      <c r="C21" s="209"/>
      <c r="D21" s="254"/>
      <c r="E21" s="209"/>
      <c r="F21" s="209"/>
      <c r="G21" s="209"/>
      <c r="H21" s="209"/>
      <c r="I21" s="209"/>
      <c r="J21" s="255"/>
      <c r="K21" s="184"/>
      <c r="L21" s="66"/>
      <c r="M21" s="34"/>
      <c r="N21" s="31"/>
      <c r="O21" s="32"/>
      <c r="P21" s="18"/>
      <c r="Q21" s="95" t="s">
        <v>13</v>
      </c>
      <c r="R21" s="257" t="s">
        <v>14</v>
      </c>
      <c r="S21" s="45"/>
    </row>
    <row r="22" spans="2:20" s="35" customFormat="1" ht="13.5">
      <c r="B22" s="8"/>
      <c r="C22" s="7"/>
      <c r="D22" s="47">
        <f>IF(O6=0,"","And:")</f>
      </c>
      <c r="E22" s="48">
        <f>IF(O6=0,"","x")</f>
      </c>
      <c r="F22" s="49">
        <f>IF(O6=0,"","+")</f>
      </c>
      <c r="G22" s="48">
        <f>IF(O6=0,"","y")</f>
      </c>
      <c r="H22" s="50"/>
      <c r="I22" s="51">
        <f>IF(O6=0,"","=")</f>
      </c>
      <c r="J22" s="46">
        <f>IF(O6=0,"","1")</f>
      </c>
      <c r="K22" s="34"/>
      <c r="L22" s="68"/>
      <c r="N22" s="36"/>
      <c r="O22" s="78"/>
      <c r="P22" s="44" t="s">
        <v>8</v>
      </c>
      <c r="Q22" s="258">
        <f>IF(AND($O$6=1,$S$21=0),Q18,"")</f>
      </c>
      <c r="R22" s="259">
        <f>Q22</f>
      </c>
      <c r="S22" s="42"/>
      <c r="T22" s="22"/>
    </row>
    <row r="23" spans="1:20" s="35" customFormat="1" ht="13.5" customHeight="1" thickBot="1">
      <c r="A23" s="22"/>
      <c r="B23" s="7"/>
      <c r="C23" s="7"/>
      <c r="D23" s="37"/>
      <c r="E23" s="38"/>
      <c r="F23" s="38"/>
      <c r="G23" s="38"/>
      <c r="H23" s="38"/>
      <c r="I23" s="38"/>
      <c r="J23" s="39"/>
      <c r="L23" s="261"/>
      <c r="M23" s="22"/>
      <c r="N23" s="262"/>
      <c r="O23" s="41"/>
      <c r="P23" s="44" t="s">
        <v>9</v>
      </c>
      <c r="Q23" s="258">
        <f>IF(AND($O$6=1,$S$21=0),Q19,"")</f>
      </c>
      <c r="R23" s="259">
        <f>Q23</f>
      </c>
      <c r="S23" s="263"/>
      <c r="T23" s="22"/>
    </row>
    <row r="24" spans="1:20" s="19" customFormat="1" ht="13.5" thickBot="1">
      <c r="A24" s="22"/>
      <c r="B24" s="260"/>
      <c r="C24" s="260"/>
      <c r="D24" s="260"/>
      <c r="E24" s="260"/>
      <c r="F24" s="260"/>
      <c r="G24" s="260"/>
      <c r="H24" s="260"/>
      <c r="I24" s="260"/>
      <c r="J24" s="260"/>
      <c r="K24" s="22"/>
      <c r="L24" s="267"/>
      <c r="M24" s="266"/>
      <c r="N24" s="268"/>
      <c r="O24" s="269"/>
      <c r="P24" s="269"/>
      <c r="Q24" s="269"/>
      <c r="R24" s="77"/>
      <c r="S24" s="270"/>
      <c r="T24" s="270"/>
    </row>
    <row r="25" spans="1:20" s="52" customFormat="1" ht="12.75">
      <c r="A25" s="219"/>
      <c r="B25" s="22" t="s">
        <v>20</v>
      </c>
      <c r="C25" s="260"/>
      <c r="D25" s="260"/>
      <c r="E25" s="260"/>
      <c r="F25" s="260"/>
      <c r="G25" s="260"/>
      <c r="H25" s="260"/>
      <c r="I25" s="264" t="s">
        <v>15</v>
      </c>
      <c r="J25" s="265"/>
      <c r="K25" s="266"/>
      <c r="L25" s="69"/>
      <c r="R25" s="71"/>
      <c r="S25" s="219"/>
      <c r="T25" s="219"/>
    </row>
    <row r="26" spans="1:20" s="52" customFormat="1" ht="12.75">
      <c r="A26" s="219"/>
      <c r="B26" s="270" t="s">
        <v>28</v>
      </c>
      <c r="C26" s="270"/>
      <c r="D26" s="270"/>
      <c r="E26" s="270"/>
      <c r="F26" s="271"/>
      <c r="G26" s="271"/>
      <c r="H26" s="19"/>
      <c r="I26" s="300">
        <v>10</v>
      </c>
      <c r="J26" s="19"/>
      <c r="L26" s="69"/>
      <c r="R26" s="71"/>
      <c r="S26" s="219"/>
      <c r="T26" s="219"/>
    </row>
    <row r="27" spans="1:20" s="52" customFormat="1" ht="12.75">
      <c r="A27" s="219"/>
      <c r="B27" s="271" t="s">
        <v>26</v>
      </c>
      <c r="C27" s="19"/>
      <c r="D27" s="19"/>
      <c r="E27" s="19"/>
      <c r="F27" s="271"/>
      <c r="G27" s="271"/>
      <c r="H27" s="19"/>
      <c r="I27" s="34"/>
      <c r="J27" s="19"/>
      <c r="L27" s="69"/>
      <c r="R27" s="71"/>
      <c r="S27" s="219"/>
      <c r="T27" s="219"/>
    </row>
    <row r="28" spans="1:20" s="19" customFormat="1" ht="12.75">
      <c r="A28" s="270"/>
      <c r="B28" s="219"/>
      <c r="C28" s="270"/>
      <c r="D28" s="270"/>
      <c r="E28" s="270"/>
      <c r="F28" s="271"/>
      <c r="G28" s="271"/>
      <c r="I28" s="34"/>
      <c r="K28" s="52"/>
      <c r="L28" s="275"/>
      <c r="M28" s="270"/>
      <c r="N28" s="184"/>
      <c r="O28" s="270"/>
      <c r="P28" s="270"/>
      <c r="Q28" s="184"/>
      <c r="R28" s="70"/>
      <c r="S28" s="270"/>
      <c r="T28" s="270"/>
    </row>
    <row r="29" spans="1:20" s="19" customFormat="1" ht="12.75">
      <c r="A29" s="270"/>
      <c r="B29" s="270"/>
      <c r="C29" s="270"/>
      <c r="D29" s="272"/>
      <c r="E29" s="273"/>
      <c r="F29" s="273"/>
      <c r="G29" s="273"/>
      <c r="H29" s="273"/>
      <c r="I29" s="273"/>
      <c r="J29" s="274"/>
      <c r="K29" s="270"/>
      <c r="L29" s="67"/>
      <c r="N29" s="34"/>
      <c r="O29" s="34"/>
      <c r="P29" s="34"/>
      <c r="Q29" s="34"/>
      <c r="R29" s="70"/>
      <c r="S29" s="270"/>
      <c r="T29" s="270"/>
    </row>
    <row r="30" spans="1:20" s="19" customFormat="1" ht="12.75">
      <c r="A30" s="270"/>
      <c r="B30" s="270"/>
      <c r="C30" s="270"/>
      <c r="D30" s="128">
        <f>IF(O6=0,"",D19*I26)</f>
      </c>
      <c r="E30" s="276">
        <f>IF(O6=0,"","x")</f>
      </c>
      <c r="F30" s="59">
        <f>IF(O6=0,"","+")</f>
      </c>
      <c r="G30" s="116">
        <f>IF(O6=0,"",G19*I26)</f>
      </c>
      <c r="H30" s="276">
        <f>IF(O6=0,"","y")</f>
      </c>
      <c r="I30" s="29">
        <f>IF(O6=0,"","=")</f>
      </c>
      <c r="J30" s="46">
        <f>IF(O6=0,"",0)</f>
      </c>
      <c r="L30" s="67"/>
      <c r="R30" s="72"/>
      <c r="S30" s="270"/>
      <c r="T30" s="270"/>
    </row>
    <row r="31" spans="1:20" s="19" customFormat="1" ht="12.75">
      <c r="A31" s="270"/>
      <c r="B31" s="270"/>
      <c r="C31" s="270"/>
      <c r="D31" s="277">
        <f>IF(O6=0,"","1")</f>
      </c>
      <c r="E31" s="278">
        <f>IF(O6=0,"","x")</f>
      </c>
      <c r="F31" s="117">
        <f>IF(O6=0,"","+")</f>
      </c>
      <c r="G31" s="130">
        <f>IF(O6=0,"","1")</f>
      </c>
      <c r="H31" s="278">
        <f>IF(O6=0,"","y")</f>
      </c>
      <c r="I31" s="29">
        <f>IF(O6=0,"","=")</f>
      </c>
      <c r="J31" s="46">
        <f>IF(O6=0,"","1")</f>
      </c>
      <c r="L31" s="275"/>
      <c r="M31" s="270"/>
      <c r="N31" s="270"/>
      <c r="O31" s="270"/>
      <c r="P31" s="270"/>
      <c r="Q31" s="270"/>
      <c r="R31" s="72"/>
      <c r="S31" s="270"/>
      <c r="T31" s="270"/>
    </row>
    <row r="32" spans="1:20" s="19" customFormat="1" ht="12.75">
      <c r="A32" s="270"/>
      <c r="B32" s="270"/>
      <c r="C32" s="270"/>
      <c r="D32" s="279"/>
      <c r="E32" s="280"/>
      <c r="F32" s="280"/>
      <c r="G32" s="280"/>
      <c r="H32" s="280"/>
      <c r="I32" s="280"/>
      <c r="J32" s="281"/>
      <c r="K32" s="270"/>
      <c r="L32" s="275"/>
      <c r="M32" s="270"/>
      <c r="N32" s="270"/>
      <c r="O32" s="270"/>
      <c r="P32" s="270"/>
      <c r="Q32" s="270"/>
      <c r="R32" s="72"/>
      <c r="S32" s="270"/>
      <c r="T32" s="270"/>
    </row>
    <row r="33" spans="1:20" s="19" customFormat="1" ht="12.75">
      <c r="A33" s="270"/>
      <c r="B33" s="270"/>
      <c r="C33" s="270"/>
      <c r="D33" s="270"/>
      <c r="E33" s="270"/>
      <c r="F33" s="270"/>
      <c r="G33" s="270"/>
      <c r="H33" s="282"/>
      <c r="I33" s="283"/>
      <c r="J33" s="284"/>
      <c r="K33" s="284"/>
      <c r="L33" s="284"/>
      <c r="M33" s="284"/>
      <c r="N33" s="284"/>
      <c r="O33" s="270"/>
      <c r="P33" s="270"/>
      <c r="Q33" s="270"/>
      <c r="R33" s="72"/>
      <c r="S33" s="270"/>
      <c r="T33" s="270"/>
    </row>
    <row r="34" spans="3:18" s="19" customFormat="1" ht="14.25">
      <c r="C34" s="129"/>
      <c r="D34" s="129"/>
      <c r="E34" s="129"/>
      <c r="F34" s="129"/>
      <c r="G34" s="129"/>
      <c r="I34" s="92"/>
      <c r="J34" s="92"/>
      <c r="K34" s="92"/>
      <c r="L34" s="92"/>
      <c r="M34" s="92"/>
      <c r="N34" s="92"/>
      <c r="R34" s="72"/>
    </row>
    <row r="35" spans="9:18" s="19" customFormat="1" ht="12.75">
      <c r="I35" s="92"/>
      <c r="J35" s="92"/>
      <c r="K35" s="92"/>
      <c r="L35" s="92"/>
      <c r="M35" s="92"/>
      <c r="N35" s="92"/>
      <c r="R35" s="72"/>
    </row>
    <row r="36" s="19" customFormat="1" ht="12.75">
      <c r="R36" s="72"/>
    </row>
    <row r="37" ht="12.75">
      <c r="D37" s="288"/>
    </row>
    <row r="42" ht="12.75">
      <c r="A42" s="53"/>
    </row>
  </sheetData>
  <sheetProtection password="CB8B" sheet="1"/>
  <dataValidations count="4">
    <dataValidation type="textLength" allowBlank="1" showInputMessage="1" showErrorMessage="1" error="Cannot be edited" sqref="I27:I32 B7:K7 C33:K34 B33 M3:R6 I9:I25 L7:T34 J9:K32 B9:H32">
      <formula1>0</formula1>
      <formula2>0</formula2>
    </dataValidation>
    <dataValidation type="textLength" allowBlank="1" showInputMessage="1" showErrorMessage="1" error="You cannot edit those cells" sqref="S2:T6 M2:R2 K35:T36 A8:A36">
      <formula1>0</formula1>
      <formula2>0</formula2>
    </dataValidation>
    <dataValidation type="textLength" allowBlank="1" showInputMessage="1" showErrorMessage="1" error="Do not change those cells" sqref="A42">
      <formula1>0</formula1>
      <formula2>0</formula2>
    </dataValidation>
    <dataValidation type="decimal" allowBlank="1" showInputMessage="1" showErrorMessage="1" error="numbers must be between 0 and 1" sqref="G4:H5">
      <formula1>0</formula1>
      <formula2>1</formula2>
    </dataValidation>
  </dataValidations>
  <printOptions horizontalCentered="1" verticalCentered="1"/>
  <pageMargins left="0.5" right="0.5" top="0.75" bottom="0.75" header="0.5" footer="0.5"/>
  <pageSetup fitToHeight="1" fitToWidth="1" horizontalDpi="600" verticalDpi="600" orientation="landscape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40"/>
  <sheetViews>
    <sheetView showGridLines="0" showRowColHeaders="0" zoomScalePageLayoutView="0" workbookViewId="0" topLeftCell="A1">
      <selection activeCell="AE16" sqref="AE16"/>
    </sheetView>
  </sheetViews>
  <sheetFormatPr defaultColWidth="12" defaultRowHeight="12.75"/>
  <cols>
    <col min="1" max="1" width="8" style="22" customWidth="1"/>
    <col min="2" max="2" width="10" style="22" customWidth="1"/>
    <col min="3" max="3" width="8.83203125" style="22" customWidth="1"/>
    <col min="4" max="4" width="7.33203125" style="22" customWidth="1"/>
    <col min="5" max="6" width="5.83203125" style="22" customWidth="1"/>
    <col min="7" max="7" width="7.33203125" style="22" customWidth="1"/>
    <col min="8" max="8" width="5.83203125" style="22" customWidth="1"/>
    <col min="9" max="9" width="5.83203125" style="6" customWidth="1"/>
    <col min="10" max="10" width="7.33203125" style="6" customWidth="1"/>
    <col min="11" max="12" width="5.83203125" style="6" customWidth="1"/>
    <col min="13" max="13" width="5.83203125" style="22" customWidth="1"/>
    <col min="14" max="14" width="6" style="22" customWidth="1"/>
    <col min="15" max="15" width="3" style="22" customWidth="1"/>
    <col min="16" max="16" width="3.5" style="22" customWidth="1"/>
    <col min="17" max="17" width="5.83203125" style="83" customWidth="1"/>
    <col min="18" max="18" width="3.5" style="83" customWidth="1"/>
    <col min="19" max="20" width="9.83203125" style="88" customWidth="1"/>
    <col min="21" max="21" width="11.16015625" style="88" customWidth="1"/>
    <col min="22" max="22" width="9.83203125" style="88" customWidth="1"/>
    <col min="23" max="23" width="3" style="84" hidden="1" customWidth="1"/>
    <col min="24" max="24" width="14.16015625" style="85" customWidth="1"/>
    <col min="25" max="16384" width="12" style="83" customWidth="1"/>
  </cols>
  <sheetData>
    <row r="1" ht="7.5" customHeight="1">
      <c r="A1" s="315"/>
    </row>
    <row r="2" spans="1:8" ht="15.75">
      <c r="A2" s="315"/>
      <c r="B2" s="294" t="s">
        <v>25</v>
      </c>
      <c r="C2" s="294"/>
      <c r="D2" s="294"/>
      <c r="E2" s="110"/>
      <c r="F2" s="110"/>
      <c r="G2" s="110"/>
      <c r="H2" s="110"/>
    </row>
    <row r="3" spans="1:25" ht="15.75">
      <c r="A3" s="1"/>
      <c r="B3" s="2"/>
      <c r="C3" s="2"/>
      <c r="D3" s="2"/>
      <c r="E3" s="2"/>
      <c r="F3" s="2"/>
      <c r="G3" s="2"/>
      <c r="H3" s="301"/>
      <c r="I3" s="302"/>
      <c r="J3" s="303"/>
      <c r="M3" s="2"/>
      <c r="N3" s="142"/>
      <c r="O3" s="142"/>
      <c r="P3" s="143"/>
      <c r="Q3" s="85"/>
      <c r="R3" s="85"/>
      <c r="S3" s="158" t="s">
        <v>2</v>
      </c>
      <c r="T3" s="158" t="s">
        <v>3</v>
      </c>
      <c r="U3" s="158" t="s">
        <v>23</v>
      </c>
      <c r="V3" s="159"/>
      <c r="W3" s="160"/>
      <c r="X3" s="160"/>
      <c r="Y3" s="144"/>
    </row>
    <row r="4" spans="1:25" ht="15.75">
      <c r="A4" s="1"/>
      <c r="B4" s="2"/>
      <c r="C4" s="89" t="s">
        <v>22</v>
      </c>
      <c r="D4" s="2"/>
      <c r="E4" s="2"/>
      <c r="F4" s="2"/>
      <c r="G4" s="2"/>
      <c r="H4" s="301"/>
      <c r="I4" s="302"/>
      <c r="J4" s="303"/>
      <c r="M4" s="2"/>
      <c r="N4" s="142"/>
      <c r="O4" s="142"/>
      <c r="P4" s="143"/>
      <c r="Q4" s="160"/>
      <c r="R4" s="160"/>
      <c r="S4" s="161">
        <f>D33</f>
      </c>
      <c r="T4" s="161">
        <f>G33</f>
      </c>
      <c r="U4" s="161">
        <f>J33</f>
      </c>
      <c r="V4" s="161">
        <f>M33</f>
      </c>
      <c r="W4" s="160"/>
      <c r="X4" s="160"/>
      <c r="Y4" s="144"/>
    </row>
    <row r="5" spans="1:25" ht="15.75">
      <c r="A5" s="1"/>
      <c r="B5" s="81" t="s">
        <v>1</v>
      </c>
      <c r="C5" s="3" t="s">
        <v>21</v>
      </c>
      <c r="D5" s="4"/>
      <c r="E5" s="4"/>
      <c r="F5" s="5"/>
      <c r="G5" s="79" t="s">
        <v>16</v>
      </c>
      <c r="H5" s="298"/>
      <c r="I5" s="304"/>
      <c r="J5" s="299"/>
      <c r="M5" s="5"/>
      <c r="N5" s="142"/>
      <c r="O5" s="142"/>
      <c r="P5" s="143"/>
      <c r="Q5" s="160"/>
      <c r="R5" s="160"/>
      <c r="S5" s="161">
        <f>D34</f>
      </c>
      <c r="T5" s="161">
        <f>IF(T8=0,"",-G34)</f>
      </c>
      <c r="U5" s="161">
        <f>J34</f>
      </c>
      <c r="V5" s="161">
        <f>M34</f>
      </c>
      <c r="W5" s="160"/>
      <c r="X5" s="160"/>
      <c r="Y5" s="144"/>
    </row>
    <row r="6" spans="1:25" ht="15.75">
      <c r="A6" s="1"/>
      <c r="B6" s="81"/>
      <c r="C6" s="3"/>
      <c r="D6" s="83"/>
      <c r="E6" s="4"/>
      <c r="F6" s="5"/>
      <c r="G6" s="79"/>
      <c r="H6" s="285"/>
      <c r="I6" s="285"/>
      <c r="J6" s="285"/>
      <c r="M6" s="5"/>
      <c r="N6" s="142"/>
      <c r="O6" s="142"/>
      <c r="P6" s="143"/>
      <c r="Q6" s="160"/>
      <c r="R6" s="160"/>
      <c r="S6" s="161">
        <f>D35</f>
      </c>
      <c r="T6" s="161">
        <f>G35</f>
      </c>
      <c r="U6" s="161">
        <f>J35</f>
      </c>
      <c r="V6" s="161">
        <f>IF(T8=0,"",1)</f>
      </c>
      <c r="W6" s="160"/>
      <c r="X6" s="160"/>
      <c r="Y6" s="144"/>
    </row>
    <row r="7" spans="1:25" ht="15.75">
      <c r="A7" s="4"/>
      <c r="B7" s="80"/>
      <c r="C7" s="5"/>
      <c r="D7" s="141">
        <f>IF(T8=0,"",IF(AND(H3+I3+J3=1,H4+I4+J4=1,H5+I5+J5=1),"","Error: Sum Per Row is not = 1 in the Transition Matrix"))</f>
      </c>
      <c r="E7" s="5"/>
      <c r="F7" s="5"/>
      <c r="G7" s="5"/>
      <c r="H7" s="5"/>
      <c r="I7" s="5"/>
      <c r="J7" s="5"/>
      <c r="K7" s="5"/>
      <c r="L7" s="5"/>
      <c r="M7" s="5"/>
      <c r="N7" s="142"/>
      <c r="O7" s="142"/>
      <c r="P7" s="143"/>
      <c r="Q7" s="160"/>
      <c r="R7" s="305"/>
      <c r="S7" s="306"/>
      <c r="T7" s="306">
        <v>1</v>
      </c>
      <c r="U7" s="306"/>
      <c r="V7" s="307"/>
      <c r="W7" s="305"/>
      <c r="X7" s="305"/>
      <c r="Y7" s="144"/>
    </row>
    <row r="8" spans="1:25" ht="9.75" customHeight="1" thickBot="1">
      <c r="A8" s="7"/>
      <c r="O8" s="142"/>
      <c r="P8" s="143"/>
      <c r="Q8" s="160"/>
      <c r="R8" s="305"/>
      <c r="S8" s="308"/>
      <c r="T8" s="309">
        <v>0</v>
      </c>
      <c r="U8" s="308"/>
      <c r="V8" s="310"/>
      <c r="W8" s="311"/>
      <c r="X8" s="311"/>
      <c r="Y8" s="144"/>
    </row>
    <row r="9" spans="1:25" ht="15.75">
      <c r="A9" s="7"/>
      <c r="B9" s="8"/>
      <c r="C9" s="8"/>
      <c r="D9" s="8"/>
      <c r="E9" s="8"/>
      <c r="F9" s="8"/>
      <c r="G9" s="8"/>
      <c r="H9" s="106">
        <f>IF(T8=0,"",H3)</f>
      </c>
      <c r="I9" s="107">
        <f>IF(T8=0,"",I3)</f>
      </c>
      <c r="J9" s="108">
        <f>IF(T8=0,"",J3)</f>
      </c>
      <c r="K9" s="8"/>
      <c r="L9" s="8"/>
      <c r="M9" s="8"/>
      <c r="N9" s="142"/>
      <c r="O9" s="142"/>
      <c r="P9" s="143"/>
      <c r="Q9" s="162"/>
      <c r="R9" s="312"/>
      <c r="S9" s="313"/>
      <c r="T9" s="313"/>
      <c r="U9" s="313"/>
      <c r="V9" s="313"/>
      <c r="W9" s="313"/>
      <c r="X9" s="314"/>
      <c r="Y9" s="144"/>
    </row>
    <row r="10" spans="1:25" ht="16.5" thickBot="1">
      <c r="A10" s="4"/>
      <c r="B10" s="8"/>
      <c r="C10" s="8"/>
      <c r="D10" s="8"/>
      <c r="E10" s="8"/>
      <c r="F10" s="8"/>
      <c r="G10" s="8"/>
      <c r="H10" s="106">
        <f>IF(T8=0,"",H4)</f>
      </c>
      <c r="I10" s="107">
        <f>IF(T8=0,"",I4)</f>
      </c>
      <c r="J10" s="108">
        <f>IF(T8=0,"",J4)</f>
      </c>
      <c r="K10" s="8"/>
      <c r="L10" s="8"/>
      <c r="M10" s="8"/>
      <c r="N10" s="142"/>
      <c r="O10" s="147"/>
      <c r="P10" s="148"/>
      <c r="Q10" s="162"/>
      <c r="R10" s="163"/>
      <c r="S10" s="164" t="s">
        <v>2</v>
      </c>
      <c r="T10" s="164" t="s">
        <v>3</v>
      </c>
      <c r="U10" s="165" t="s">
        <v>23</v>
      </c>
      <c r="V10" s="166"/>
      <c r="W10" s="167"/>
      <c r="X10" s="168" t="s">
        <v>7</v>
      </c>
      <c r="Y10" s="144"/>
    </row>
    <row r="11" spans="1:25" s="86" customFormat="1" ht="15.75">
      <c r="A11" s="20"/>
      <c r="B11" s="81" t="s">
        <v>12</v>
      </c>
      <c r="C11" s="5"/>
      <c r="D11" s="12" t="s">
        <v>2</v>
      </c>
      <c r="E11" s="48" t="s">
        <v>3</v>
      </c>
      <c r="F11" s="13" t="s">
        <v>23</v>
      </c>
      <c r="G11" s="14" t="s">
        <v>4</v>
      </c>
      <c r="H11" s="106">
        <f>IF(T8=0,"",H5)</f>
      </c>
      <c r="I11" s="107">
        <f>IF(T8=0,"",I5)</f>
      </c>
      <c r="J11" s="108">
        <f>IF(T8=0,"",J5)</f>
      </c>
      <c r="K11" s="17" t="s">
        <v>0</v>
      </c>
      <c r="L11" s="12" t="s">
        <v>2</v>
      </c>
      <c r="M11" s="48" t="s">
        <v>3</v>
      </c>
      <c r="N11" s="146" t="s">
        <v>23</v>
      </c>
      <c r="O11" s="142"/>
      <c r="P11" s="143"/>
      <c r="Q11" s="169"/>
      <c r="R11" s="170"/>
      <c r="S11" s="171">
        <f>IF($T$8=1,S4,"")</f>
      </c>
      <c r="T11" s="172">
        <f>IF($T$8=1,T4,"")</f>
      </c>
      <c r="U11" s="173">
        <f>IF($T$8=1,U4,"")</f>
      </c>
      <c r="V11" s="172">
        <f>IF($T$8=1,V4,"")</f>
      </c>
      <c r="W11" s="174">
        <f>IF(AND(S11=0,T11=0,U11=0,V11=0),1,IF(AND(S11=0,T11=0,U11=0,V11&lt;&gt;0),2,IF(S11=0,3,0)))</f>
        <v>0</v>
      </c>
      <c r="X11" s="175">
        <f>IF(W11=1,"Linearly Dependent",IF(W11=2,"No Solution",IF(W11=3,"Pivot = 0","")))</f>
      </c>
      <c r="Y11" s="145"/>
    </row>
    <row r="12" spans="1:25" s="86" customFormat="1" ht="15.75">
      <c r="A12" s="20"/>
      <c r="B12" s="21" t="s">
        <v>17</v>
      </c>
      <c r="C12" s="21"/>
      <c r="D12" s="21"/>
      <c r="E12" s="21"/>
      <c r="F12" s="21"/>
      <c r="G12" s="21"/>
      <c r="H12" s="5"/>
      <c r="I12" s="5"/>
      <c r="J12" s="5"/>
      <c r="K12" s="21"/>
      <c r="L12" s="21"/>
      <c r="M12" s="21"/>
      <c r="N12" s="142"/>
      <c r="O12" s="142"/>
      <c r="P12" s="143"/>
      <c r="Q12" s="176"/>
      <c r="R12" s="177"/>
      <c r="S12" s="178">
        <f aca="true" t="shared" si="0" ref="S12:V13">IF(AND($T$8=1,$W$11=0),S5,"")</f>
      </c>
      <c r="T12" s="178">
        <f t="shared" si="0"/>
      </c>
      <c r="U12" s="179">
        <f t="shared" si="0"/>
      </c>
      <c r="V12" s="178">
        <f t="shared" si="0"/>
      </c>
      <c r="W12" s="174">
        <f>IF(AND(S12=0,T12=0,U12=0,V12=0),1,IF(AND(S12=0,T12=0,U12=0,V12&lt;&gt;0),2,0))</f>
        <v>0</v>
      </c>
      <c r="X12" s="175">
        <f>IF(W12=1,"Linearly Dependent",IF(W12=2,"No Solution",IF(W12=3,"Pivot = 0","")))</f>
      </c>
      <c r="Y12" s="145"/>
    </row>
    <row r="13" spans="1:25" s="86" customFormat="1" ht="15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42"/>
      <c r="O13" s="142"/>
      <c r="P13" s="143"/>
      <c r="Q13" s="176"/>
      <c r="R13" s="177"/>
      <c r="S13" s="178">
        <f t="shared" si="0"/>
      </c>
      <c r="T13" s="178">
        <f t="shared" si="0"/>
      </c>
      <c r="U13" s="179">
        <f t="shared" si="0"/>
      </c>
      <c r="V13" s="178">
        <f t="shared" si="0"/>
      </c>
      <c r="W13" s="174">
        <f>IF(AND(S13=0,T13=0,U13=0,V13=0),1,IF(AND(S13=0,T13=0,U13=0,V13&lt;&gt;0),2,0))</f>
        <v>0</v>
      </c>
      <c r="X13" s="175">
        <f>IF(W13=1,"Linearly Dependent",IF(W13=2,"No Solution",IF(W13=3,"Pivot = 0","")))</f>
      </c>
      <c r="Y13" s="145"/>
    </row>
    <row r="14" spans="1:25" s="86" customFormat="1" ht="15.75">
      <c r="A14" s="4"/>
      <c r="B14" s="5"/>
      <c r="C14" s="5"/>
      <c r="D14" s="111">
        <f>H9</f>
      </c>
      <c r="E14" s="132">
        <f>IF($T$8=0,"","x")</f>
      </c>
      <c r="F14" s="112">
        <f>IF($T$8=0,"","+")</f>
      </c>
      <c r="G14" s="113">
        <f>H10</f>
      </c>
      <c r="H14" s="134">
        <f>IF($T$8=0,"","y")</f>
      </c>
      <c r="I14" s="112">
        <f>IF($T$8=0,"","+")</f>
      </c>
      <c r="J14" s="113">
        <f>H11</f>
      </c>
      <c r="K14" s="134">
        <f>IF($T$8=0,"","z")</f>
      </c>
      <c r="L14" s="114">
        <f>IF($T$8=0,"","=")</f>
      </c>
      <c r="M14" s="115">
        <f>IF($T$8=0,"","x")</f>
      </c>
      <c r="N14" s="142"/>
      <c r="O14" s="142"/>
      <c r="P14" s="143"/>
      <c r="Q14" s="176"/>
      <c r="R14" s="177"/>
      <c r="S14" s="180"/>
      <c r="T14" s="180"/>
      <c r="U14" s="181"/>
      <c r="V14" s="180"/>
      <c r="W14" s="174">
        <f>SUM(W11:W13)</f>
        <v>0</v>
      </c>
      <c r="X14" s="175"/>
      <c r="Y14" s="145"/>
    </row>
    <row r="15" spans="1:25" ht="15.75">
      <c r="A15" s="20"/>
      <c r="B15" s="81" t="s">
        <v>5</v>
      </c>
      <c r="C15" s="5"/>
      <c r="D15" s="15">
        <f>I9</f>
      </c>
      <c r="E15" s="133">
        <f>IF($T$8=0,"","x")</f>
      </c>
      <c r="F15" s="26">
        <f>IF($T$8=0,"","+")</f>
      </c>
      <c r="G15" s="55">
        <f>I10</f>
      </c>
      <c r="H15" s="135">
        <f>IF($T$8=0,"","y")</f>
      </c>
      <c r="I15" s="26">
        <f>IF($T$8=0,"","+")</f>
      </c>
      <c r="J15" s="55">
        <f>I11</f>
      </c>
      <c r="K15" s="135">
        <f>IF($T$8=0,"","z")</f>
      </c>
      <c r="L15" s="93">
        <f>IF($T$8=0,"","=")</f>
      </c>
      <c r="M15" s="30">
        <f>IF($T$8=0,"","y")</f>
      </c>
      <c r="N15" s="142"/>
      <c r="O15" s="142"/>
      <c r="P15" s="143"/>
      <c r="Q15" s="162"/>
      <c r="R15" s="182"/>
      <c r="S15" s="178">
        <f>IF(AND($T$8=1,$W$14=0),S11,"")</f>
      </c>
      <c r="T15" s="178">
        <f>IF(AND($T$8=1,$W$14=0),T11,"")</f>
      </c>
      <c r="U15" s="179">
        <f>IF(AND($T$8=1,$W$14=0),U11,"")</f>
      </c>
      <c r="V15" s="178">
        <f>IF(AND($T$8=1,$W$14=0),V11,"")</f>
      </c>
      <c r="W15" s="174">
        <f>IF(AND(S15=0,T15=0,U15=0,V15=0),1,IF(AND(S15=0,T15=0,U15=0,V15&lt;&gt;0),2,0))</f>
        <v>0</v>
      </c>
      <c r="X15" s="175">
        <f>IF(W15=1,"Linearly Dependent",IF(W15=2,"No Solution",IF(W15=3,"Pivot = 0","")))</f>
      </c>
      <c r="Y15" s="144"/>
    </row>
    <row r="16" spans="1:25" ht="15.75">
      <c r="A16" s="34"/>
      <c r="B16" s="18" t="s">
        <v>18</v>
      </c>
      <c r="C16" s="18"/>
      <c r="D16" s="15">
        <f>J9</f>
      </c>
      <c r="E16" s="133">
        <f>IF($T$8=0,"","x")</f>
      </c>
      <c r="F16" s="26">
        <f>IF($T$8=0,"","+")</f>
      </c>
      <c r="G16" s="55">
        <f>J10</f>
      </c>
      <c r="H16" s="135">
        <f>IF($T$8=0,"","y")</f>
      </c>
      <c r="I16" s="26">
        <f>IF($T$8=0,"","+")</f>
      </c>
      <c r="J16" s="55">
        <f>J11</f>
      </c>
      <c r="K16" s="135">
        <f>IF($T$8=0,"","z")</f>
      </c>
      <c r="L16" s="93">
        <f>IF($T$8=0,"","=")</f>
      </c>
      <c r="M16" s="30">
        <f>IF($T$8=0,"","z")</f>
      </c>
      <c r="N16" s="149"/>
      <c r="O16" s="142"/>
      <c r="P16" s="143"/>
      <c r="Q16" s="162"/>
      <c r="R16" s="182"/>
      <c r="S16" s="178">
        <f>IF(AND($T$8=1,$W$14=0),0,"")</f>
      </c>
      <c r="T16" s="171">
        <f>IF(AND($T$8=1,$W$14=0),((T12*S11)-(S12*T11)),"")</f>
      </c>
      <c r="U16" s="183">
        <f>IF(AND($T$8=1,$W$14=0),((S11*U12)-(S12*U11)),"")</f>
      </c>
      <c r="V16" s="172">
        <f>IF(AND($T$8=1,$W$14=0),((S11*V12)-(S12*V11)),"")</f>
      </c>
      <c r="W16" s="174">
        <f>IF(AND(S16=0,T16=0,U16=0,V16=0),1,IF(AND(S16=0,T16=0,U16=0,V16&lt;&gt;0),2,IF(T16=0,3,0)))</f>
        <v>0</v>
      </c>
      <c r="X16" s="175">
        <f>IF(W16=1,"Linearly Dependent",IF(W16=2,"No Solution",IF(W16=3,"Pivot = 0","")))</f>
      </c>
      <c r="Y16" s="144"/>
    </row>
    <row r="17" spans="1:25" ht="15.75">
      <c r="A17" s="7"/>
      <c r="B17" s="7"/>
      <c r="C17" s="7"/>
      <c r="D17" s="37"/>
      <c r="E17" s="38"/>
      <c r="F17" s="38"/>
      <c r="G17" s="38"/>
      <c r="H17" s="38"/>
      <c r="I17" s="38"/>
      <c r="J17" s="38"/>
      <c r="K17" s="38"/>
      <c r="L17" s="38"/>
      <c r="M17" s="39"/>
      <c r="N17" s="149"/>
      <c r="O17" s="142"/>
      <c r="P17" s="143"/>
      <c r="Q17" s="162"/>
      <c r="R17" s="182"/>
      <c r="S17" s="178">
        <f>IF(AND($T$8=1,$W$14=0),0,"")</f>
      </c>
      <c r="T17" s="178">
        <f>IF(AND($T$8=1,$W$14=0),((S11*T13)-(S13*T11)),"")</f>
      </c>
      <c r="U17" s="179">
        <f>IF(AND($T$8=1,$W$14=0),((S11*U13)-(S13*U11)),"")</f>
      </c>
      <c r="V17" s="178">
        <f>IF(AND($T$8=1,$W$14=0),((S11*V13)-(S13*V11)),"")</f>
      </c>
      <c r="W17" s="174">
        <f>IF(AND(S17=0,T17=0,U17=0,V17=0),1,IF(AND(S17=0,T17=0,U17=0,V17&lt;&gt;0),2,0))</f>
        <v>0</v>
      </c>
      <c r="X17" s="175">
        <f>IF(W17=1,"Linearly Dependent",IF(W17=2,"No Solution",IF(W17=3,"Pivot = 0","")))</f>
      </c>
      <c r="Y17" s="144"/>
    </row>
    <row r="18" spans="1:25" ht="15.7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142"/>
      <c r="O18" s="150"/>
      <c r="P18" s="143"/>
      <c r="Q18" s="184"/>
      <c r="R18" s="182"/>
      <c r="S18" s="178"/>
      <c r="T18" s="178"/>
      <c r="U18" s="179"/>
      <c r="V18" s="178"/>
      <c r="W18" s="174">
        <f>SUM(W11:W17)</f>
        <v>0</v>
      </c>
      <c r="X18" s="175"/>
      <c r="Y18" s="144"/>
    </row>
    <row r="19" spans="1:25" ht="15.75">
      <c r="A19" s="4"/>
      <c r="B19" s="81" t="s">
        <v>6</v>
      </c>
      <c r="C19" s="4"/>
      <c r="D19" s="43"/>
      <c r="E19" s="23"/>
      <c r="F19" s="23"/>
      <c r="G19" s="23"/>
      <c r="H19" s="23"/>
      <c r="I19" s="23"/>
      <c r="J19" s="23"/>
      <c r="K19" s="23"/>
      <c r="L19" s="23"/>
      <c r="M19" s="24"/>
      <c r="N19" s="142"/>
      <c r="O19" s="150"/>
      <c r="P19" s="143"/>
      <c r="Q19" s="184"/>
      <c r="R19" s="182"/>
      <c r="S19" s="178">
        <f>IF(AND($T$8=1,$W$18=0),T16,"")</f>
      </c>
      <c r="T19" s="178">
        <f>IF(AND($T$8=1,$W$18=0),0,"")</f>
      </c>
      <c r="U19" s="179">
        <f>IF(AND($T$8=1,$W$18=0),(((T16*U15)-(T15*U16))/S11),"")</f>
      </c>
      <c r="V19" s="178">
        <f>IF(AND($T$8=1,$W$18=0),(((T16*V15)-(T15*V16))/S11),"")</f>
      </c>
      <c r="W19" s="174">
        <f>IF(AND(S19=0,T19=0,U19=0,V19=0),1,IF(AND(S19=0,T19=0,U19=0,V19&lt;&gt;0),2,0))</f>
        <v>0</v>
      </c>
      <c r="X19" s="175">
        <f>IF(W19=1,"Linearly Dependent",IF(W19=2,"No Solution",IF(W19=3,"Pivot = 0","")))</f>
      </c>
      <c r="Y19" s="144"/>
    </row>
    <row r="20" spans="1:25" ht="15.75">
      <c r="A20" s="4"/>
      <c r="B20" s="8" t="s">
        <v>19</v>
      </c>
      <c r="C20" s="4"/>
      <c r="D20" s="124">
        <f>IF(T8=0,"",D14-1)</f>
      </c>
      <c r="E20" s="131">
        <f>IF($T$8=0,"","x")</f>
      </c>
      <c r="F20" s="26">
        <f>IF($T$8=0,"","+")</f>
      </c>
      <c r="G20" s="90">
        <f>G14</f>
      </c>
      <c r="H20" s="135">
        <f>IF($T$8=0,"","y")</f>
      </c>
      <c r="I20" s="26">
        <f>IF($T$8=0,"","+")</f>
      </c>
      <c r="J20" s="90">
        <f>J14</f>
      </c>
      <c r="K20" s="28">
        <f>IF($T$8=0,"","z")</f>
      </c>
      <c r="L20" s="93">
        <f>IF($T$8=0,"","=")</f>
      </c>
      <c r="M20" s="94">
        <f>IF(T8=0,"",0)</f>
      </c>
      <c r="N20" s="142"/>
      <c r="O20" s="150"/>
      <c r="P20" s="143"/>
      <c r="Q20" s="184"/>
      <c r="R20" s="182"/>
      <c r="S20" s="178">
        <f>IF(AND($T$8=1,$W$18=0),0,"")</f>
      </c>
      <c r="T20" s="178">
        <f>IF(AND($T$8=1,$W$18=0),T16,"")</f>
      </c>
      <c r="U20" s="179">
        <f>IF(AND($T$8=1,$W$18=0),U16,"")</f>
      </c>
      <c r="V20" s="178">
        <f>IF(AND($T$8=1,$W$18=0),V16,"")</f>
      </c>
      <c r="W20" s="174">
        <f>IF(AND(S20=0,T20=0,U20=0,V20=0),1,IF(AND(S20=0,T20=0,U20=0,V20&lt;&gt;0),2,0))</f>
        <v>0</v>
      </c>
      <c r="X20" s="175">
        <f>IF(W20=1,"Linearly Dependent",IF(W20=2,"No Solution",IF(W20=3,"Pivot = 0","")))</f>
      </c>
      <c r="Y20" s="144">
        <f>IF(T16=0,3,"")</f>
      </c>
    </row>
    <row r="21" spans="1:25" ht="15.75">
      <c r="A21" s="4"/>
      <c r="B21" s="83"/>
      <c r="C21" s="5"/>
      <c r="D21" s="15">
        <f>D15</f>
      </c>
      <c r="E21" s="131">
        <f>IF($T$8=0,"","x")</f>
      </c>
      <c r="F21" s="26">
        <f>IF($T$8=0,"","-")</f>
      </c>
      <c r="G21" s="125">
        <f>IF(T8=0,"",ABS(G15-1))</f>
      </c>
      <c r="H21" s="135">
        <f>IF($T$8=0,"","y")</f>
      </c>
      <c r="I21" s="26">
        <f>IF($T$8=0,"","+")</f>
      </c>
      <c r="J21" s="55">
        <f>J15</f>
      </c>
      <c r="K21" s="28">
        <f>IF($T$8=0,"","z")</f>
      </c>
      <c r="L21" s="93">
        <f>IF($T$8=0,"","=")</f>
      </c>
      <c r="M21" s="94">
        <f>IF(T8=0,"",0)</f>
      </c>
      <c r="N21" s="150"/>
      <c r="O21" s="150"/>
      <c r="P21" s="143"/>
      <c r="Q21" s="184"/>
      <c r="R21" s="182"/>
      <c r="S21" s="178">
        <f>IF(AND($T$8=1,$W$18=0),0,"")</f>
      </c>
      <c r="T21" s="178">
        <f>IF(AND($T$8=1,$W$18=0),0,"")</f>
      </c>
      <c r="U21" s="185">
        <f>IF(AND($T$8=1,$W$18=0),(((T16*U17)-(T17*U16))/S11),"")</f>
      </c>
      <c r="V21" s="172">
        <f>IF(AND($T$8=1,$W$18=0),(((T16*V17)-(T17*V16))/S11),"")</f>
      </c>
      <c r="W21" s="174">
        <f>IF(AND(S21=0,T21=0,U21=0,V21=0),1,IF(AND(S21=0,T21=0,U21=0,V21&lt;&gt;0),2,IF(U21=0,3,0)))</f>
        <v>0</v>
      </c>
      <c r="X21" s="175">
        <f>IF(W21=1,"Linearly Dependent",IF(W21=2,"No Solution",IF(W21=3,"Pivot = 0","")))</f>
      </c>
      <c r="Y21" s="144"/>
    </row>
    <row r="22" spans="1:25" ht="15.75">
      <c r="A22" s="7"/>
      <c r="B22" s="83"/>
      <c r="C22" s="8"/>
      <c r="D22" s="15">
        <f>D16</f>
      </c>
      <c r="E22" s="131">
        <f>IF($T$8=0,"","x")</f>
      </c>
      <c r="F22" s="26">
        <f>IF($T$8=0,"","+")</f>
      </c>
      <c r="G22" s="55">
        <f>G16</f>
      </c>
      <c r="H22" s="135">
        <f>IF($T$8=0,"","y")</f>
      </c>
      <c r="I22" s="26">
        <f>IF($T$8=0,"","-")</f>
      </c>
      <c r="J22" s="125">
        <f>IF(T8=0,"",ABS(J16-1))</f>
      </c>
      <c r="K22" s="28">
        <f>IF($T$8=0,"","z")</f>
      </c>
      <c r="L22" s="93">
        <f>IF($T$8=0,"","=")</f>
      </c>
      <c r="M22" s="94">
        <f>IF(T8=0,"",0)</f>
      </c>
      <c r="N22" s="142"/>
      <c r="O22" s="150"/>
      <c r="P22" s="143"/>
      <c r="Q22" s="184"/>
      <c r="R22" s="182"/>
      <c r="S22" s="178"/>
      <c r="T22" s="178"/>
      <c r="U22" s="179"/>
      <c r="V22" s="178"/>
      <c r="W22" s="174">
        <f>SUM(W11:W21)</f>
        <v>0</v>
      </c>
      <c r="X22" s="175"/>
      <c r="Y22" s="144"/>
    </row>
    <row r="23" spans="1:25" ht="15.75">
      <c r="A23" s="35"/>
      <c r="B23" s="8"/>
      <c r="C23" s="8"/>
      <c r="D23" s="98"/>
      <c r="E23" s="96"/>
      <c r="F23" s="96"/>
      <c r="G23" s="96"/>
      <c r="H23" s="96"/>
      <c r="I23" s="41"/>
      <c r="J23" s="41"/>
      <c r="K23" s="41"/>
      <c r="L23" s="41"/>
      <c r="M23" s="97"/>
      <c r="N23" s="151"/>
      <c r="O23" s="147"/>
      <c r="P23" s="152"/>
      <c r="Q23" s="184"/>
      <c r="R23" s="182"/>
      <c r="S23" s="178">
        <f>IF(AND($T$8=1,$W$22=0),U21,"")</f>
      </c>
      <c r="T23" s="178">
        <f>IF(AND($T$8=1,$W$22=0),0,"")</f>
      </c>
      <c r="U23" s="179">
        <f>IF(AND($T$8=1,$W$22=0),0,"")</f>
      </c>
      <c r="V23" s="178">
        <f>IF(AND($T$8=1,$W$22=0),(((U21*V19)-(U19*V21))/T16),"")</f>
      </c>
      <c r="W23" s="174">
        <f>IF(AND(S23=0,T23=0,U23=0,V23=0),1,IF(AND(S23=0,T23=0,U23=0,V23&lt;&gt;0),2,0))</f>
        <v>0</v>
      </c>
      <c r="X23" s="175">
        <f>IF(W23=1,"Linearly Dependent",IF(W23=2,"No Solution",IF(W23=3,"Pivot = 0","")))</f>
      </c>
      <c r="Y23" s="144"/>
    </row>
    <row r="24" spans="1:25" ht="15.75">
      <c r="A24" s="35"/>
      <c r="B24" s="8"/>
      <c r="C24" s="7"/>
      <c r="D24" s="47">
        <f>IF($T$8=0,"","And:")</f>
      </c>
      <c r="E24" s="48">
        <f>IF($T$8=0,"","x")</f>
      </c>
      <c r="F24" s="49">
        <f>IF($T$8=0,"","+")</f>
      </c>
      <c r="G24" s="48">
        <f>IF($T$8=0,"","y")</f>
      </c>
      <c r="H24" s="99">
        <f>IF($T$8=0,"","+")</f>
      </c>
      <c r="I24" s="95">
        <f>IF($T$8=0,"","z")</f>
      </c>
      <c r="J24" s="93">
        <f>IF($T$8=0,"","=")</f>
      </c>
      <c r="K24" s="41">
        <f>IF(T8=0,"",1)</f>
      </c>
      <c r="L24" s="51"/>
      <c r="M24" s="46"/>
      <c r="N24" s="151"/>
      <c r="O24" s="147"/>
      <c r="P24" s="152"/>
      <c r="Q24" s="184"/>
      <c r="R24" s="186"/>
      <c r="S24" s="178">
        <f>IF(AND($T$8=1,$W$22=0),0,"")</f>
      </c>
      <c r="T24" s="178">
        <f>IF(AND($T$8=1,$W$22=0),U21,"")</f>
      </c>
      <c r="U24" s="179">
        <f>IF(AND($T$8=1,$W$22=0),0,"")</f>
      </c>
      <c r="V24" s="178">
        <f>IF(AND($T$8=1,$W$22=0),(((U21*V20)-(U20*V21))/T16),"")</f>
      </c>
      <c r="W24" s="174">
        <f>IF(AND(S24=0,T24=0,U24=0,V24=0),1,IF(AND(S24=0,T24=0,U24=0,V24&lt;&gt;0),2,0))</f>
        <v>0</v>
      </c>
      <c r="X24" s="175">
        <f>IF(W24=1,"Linearly Dependent",IF(W24=2,"No Solution",IF(W24=3,"Pivot = 0","")))</f>
      </c>
      <c r="Y24" s="144"/>
    </row>
    <row r="25" spans="1:25" ht="15.75">
      <c r="A25" s="35"/>
      <c r="B25" s="34"/>
      <c r="C25" s="34"/>
      <c r="D25" s="100"/>
      <c r="E25" s="101"/>
      <c r="F25" s="101"/>
      <c r="G25" s="101"/>
      <c r="H25" s="101"/>
      <c r="I25" s="101"/>
      <c r="J25" s="101"/>
      <c r="K25" s="101"/>
      <c r="L25" s="101"/>
      <c r="M25" s="102"/>
      <c r="N25" s="142"/>
      <c r="O25" s="147"/>
      <c r="P25" s="152"/>
      <c r="Q25" s="184"/>
      <c r="R25" s="177"/>
      <c r="S25" s="178">
        <f>IF(AND($T$8=1,$W$22=0),0,"")</f>
      </c>
      <c r="T25" s="178">
        <f>IF(AND($T$8=1,$W$22=0),0,"")</f>
      </c>
      <c r="U25" s="179">
        <f>IF(AND($T$8=1,$W$22=0),U21,"")</f>
      </c>
      <c r="V25" s="178">
        <f>IF(AND($T$8=1,$W$22=0),V21,"")</f>
      </c>
      <c r="W25" s="174">
        <f>IF(AND(S25=0,T25=0,U25=0,V25=0),1,IF(AND(S25=0,T25=0,U25=0,V25&lt;&gt;0),2,0))</f>
        <v>0</v>
      </c>
      <c r="X25" s="175">
        <f>IF(W25=1,"Linearly Dependent",IF(W25=2,"No Solution",IF(W25=3,"Pivot = 0","")))</f>
      </c>
      <c r="Y25" s="144"/>
    </row>
    <row r="26" spans="1:25" ht="15.75">
      <c r="A26" s="52"/>
      <c r="B26" s="52"/>
      <c r="C26" s="5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151"/>
      <c r="O26" s="153"/>
      <c r="P26" s="154"/>
      <c r="Q26" s="184"/>
      <c r="R26" s="177"/>
      <c r="S26" s="187"/>
      <c r="T26" s="187"/>
      <c r="U26" s="188"/>
      <c r="V26" s="187"/>
      <c r="W26" s="174">
        <f>SUM(W11:W25)</f>
        <v>0</v>
      </c>
      <c r="X26" s="175"/>
      <c r="Y26" s="144"/>
    </row>
    <row r="27" spans="1:25" ht="15.75">
      <c r="A27" s="52"/>
      <c r="B27" s="19" t="s">
        <v>20</v>
      </c>
      <c r="C27" s="52"/>
      <c r="D27" s="52"/>
      <c r="E27" s="52"/>
      <c r="F27" s="52"/>
      <c r="G27" s="52"/>
      <c r="H27" s="52"/>
      <c r="I27" s="52"/>
      <c r="J27" s="52"/>
      <c r="K27" s="109" t="s">
        <v>15</v>
      </c>
      <c r="L27" s="52"/>
      <c r="M27" s="52"/>
      <c r="N27" s="142"/>
      <c r="O27" s="153"/>
      <c r="P27" s="154"/>
      <c r="Q27" s="184"/>
      <c r="R27" s="177"/>
      <c r="S27" s="187">
        <f>IF(AND($T$8=1,$W$26=0),S23/U21,"")</f>
      </c>
      <c r="T27" s="187">
        <f>IF(AND($T$8=1,$W$26=0),0,"")</f>
      </c>
      <c r="U27" s="188">
        <f>IF(AND($T$8=1,$W$26=0),0,"")</f>
      </c>
      <c r="V27" s="189">
        <f>IF(AND($T$8=1,$W$26=0),V23/U21,"")</f>
      </c>
      <c r="W27" s="190"/>
      <c r="X27" s="191"/>
      <c r="Y27" s="144"/>
    </row>
    <row r="28" spans="1:25" ht="15.75">
      <c r="A28" s="52"/>
      <c r="B28" s="19" t="s">
        <v>11</v>
      </c>
      <c r="C28" s="19"/>
      <c r="D28" s="52"/>
      <c r="E28" s="52"/>
      <c r="F28" s="52"/>
      <c r="G28" s="52"/>
      <c r="H28" s="52"/>
      <c r="I28" s="52"/>
      <c r="J28" s="52"/>
      <c r="K28" s="300">
        <v>10</v>
      </c>
      <c r="L28" s="82"/>
      <c r="M28" s="52"/>
      <c r="N28" s="153"/>
      <c r="O28" s="153"/>
      <c r="P28" s="154"/>
      <c r="Q28" s="176"/>
      <c r="R28" s="177"/>
      <c r="S28" s="187">
        <f>IF(AND($T$8=1,$W$26=0),0,"")</f>
      </c>
      <c r="T28" s="187">
        <f>IF(AND($T$8=1,$W$26=0),T24/U21,"")</f>
      </c>
      <c r="U28" s="188">
        <f>IF(AND($T$8=1,$W$26=0),0,"")</f>
      </c>
      <c r="V28" s="189">
        <f>IF(AND($T$8=1,$W$26=0),V24/U21,"")</f>
      </c>
      <c r="W28" s="190"/>
      <c r="X28" s="191"/>
      <c r="Y28" s="144"/>
    </row>
    <row r="29" spans="1:25" ht="15.75" customHeight="1">
      <c r="A29" s="19"/>
      <c r="B29" s="19" t="s">
        <v>10</v>
      </c>
      <c r="C29" s="19"/>
      <c r="D29" s="19"/>
      <c r="E29" s="19"/>
      <c r="F29" s="19"/>
      <c r="G29" s="54"/>
      <c r="H29" s="54"/>
      <c r="I29" s="19"/>
      <c r="J29" s="19"/>
      <c r="K29" s="300">
        <v>10</v>
      </c>
      <c r="L29" s="103"/>
      <c r="M29" s="19"/>
      <c r="N29" s="153"/>
      <c r="O29" s="147"/>
      <c r="P29" s="152"/>
      <c r="Q29" s="291"/>
      <c r="R29" s="182"/>
      <c r="S29" s="187">
        <f>IF(AND($T$8=1,$W$26=0),0,"")</f>
      </c>
      <c r="T29" s="187">
        <f>IF(AND($T$8=1,$W$26=0),0,"")</f>
      </c>
      <c r="U29" s="188">
        <f>IF(AND($T$8=1,$W$26=0),U25/U21,"")</f>
      </c>
      <c r="V29" s="189">
        <f>IF(AND($T$8=1,$W$26=0),V25/U21,"")</f>
      </c>
      <c r="W29" s="192"/>
      <c r="X29" s="191"/>
      <c r="Y29" s="144"/>
    </row>
    <row r="30" spans="1:25" ht="15.75" customHeight="1">
      <c r="A30" s="19"/>
      <c r="B30" s="54" t="s">
        <v>27</v>
      </c>
      <c r="C30" s="19"/>
      <c r="D30" s="19"/>
      <c r="E30" s="19"/>
      <c r="F30" s="19"/>
      <c r="G30" s="54"/>
      <c r="H30" s="54"/>
      <c r="I30" s="19"/>
      <c r="J30" s="19"/>
      <c r="K30" s="83"/>
      <c r="L30" s="103"/>
      <c r="M30" s="19"/>
      <c r="N30" s="153"/>
      <c r="O30" s="147"/>
      <c r="P30" s="152"/>
      <c r="Q30" s="291"/>
      <c r="R30" s="182"/>
      <c r="S30" s="187"/>
      <c r="T30" s="187"/>
      <c r="U30" s="187"/>
      <c r="V30" s="193"/>
      <c r="W30" s="192"/>
      <c r="X30" s="191"/>
      <c r="Y30" s="144"/>
    </row>
    <row r="31" spans="1:25" ht="15.75">
      <c r="A31" s="19"/>
      <c r="B31" s="83"/>
      <c r="C31" s="8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53"/>
      <c r="O31" s="147"/>
      <c r="P31" s="152"/>
      <c r="Q31" s="291"/>
      <c r="R31" s="163"/>
      <c r="S31" s="187"/>
      <c r="T31" s="187"/>
      <c r="U31" s="187"/>
      <c r="V31" s="194" t="s">
        <v>13</v>
      </c>
      <c r="W31" s="192"/>
      <c r="X31" s="195" t="s">
        <v>14</v>
      </c>
      <c r="Y31" s="144"/>
    </row>
    <row r="32" spans="1:25" ht="15.75">
      <c r="A32" s="19"/>
      <c r="B32" s="19"/>
      <c r="C32" s="19"/>
      <c r="D32" s="56"/>
      <c r="E32" s="57"/>
      <c r="F32" s="57"/>
      <c r="G32" s="57"/>
      <c r="H32" s="57"/>
      <c r="I32" s="57"/>
      <c r="J32" s="57"/>
      <c r="K32" s="57"/>
      <c r="L32" s="57"/>
      <c r="M32" s="58"/>
      <c r="N32" s="147"/>
      <c r="O32" s="147"/>
      <c r="P32" s="152"/>
      <c r="Q32" s="291"/>
      <c r="R32" s="163"/>
      <c r="S32" s="187"/>
      <c r="T32" s="187"/>
      <c r="U32" s="196" t="s">
        <v>8</v>
      </c>
      <c r="V32" s="197">
        <f>IF(AND($T$8=1,$W$26=0),V27,"")</f>
      </c>
      <c r="W32" s="198"/>
      <c r="X32" s="199">
        <f>V32</f>
      </c>
      <c r="Y32" s="144"/>
    </row>
    <row r="33" spans="1:25" ht="15.75">
      <c r="A33" s="19"/>
      <c r="B33" s="19"/>
      <c r="C33" s="19"/>
      <c r="D33" s="136">
        <f>IF(T8=0,"",D20*K28)</f>
      </c>
      <c r="E33" s="123">
        <f>IF($T$8=0,"","x")</f>
      </c>
      <c r="F33" s="26">
        <f>IF($T$8=0,"","+")</f>
      </c>
      <c r="G33" s="140">
        <f>IF(T8=0,"",G20*K28)</f>
      </c>
      <c r="H33" s="123">
        <f>IF($T$8=0,"","y")</f>
      </c>
      <c r="I33" s="26">
        <f>IF($T$8=0,"","+")</f>
      </c>
      <c r="J33" s="140">
        <f>IF(T8=0,"",J20*K28)</f>
      </c>
      <c r="K33" s="104">
        <f>IF($T$8=0,"","z")</f>
      </c>
      <c r="L33" s="93">
        <f>IF($T$8=0,"","=")</f>
      </c>
      <c r="M33" s="46">
        <f>IF(T8=0,"",0)</f>
      </c>
      <c r="N33" s="147"/>
      <c r="O33" s="147"/>
      <c r="P33" s="152"/>
      <c r="Q33" s="292"/>
      <c r="R33" s="200"/>
      <c r="S33" s="201"/>
      <c r="T33" s="201"/>
      <c r="U33" s="196" t="s">
        <v>9</v>
      </c>
      <c r="V33" s="197">
        <f>IF(AND($T$8=1,$W$26=0),V28,"")</f>
      </c>
      <c r="W33" s="198"/>
      <c r="X33" s="199">
        <f>V33</f>
      </c>
      <c r="Y33" s="144"/>
    </row>
    <row r="34" spans="1:25" ht="16.5" thickBot="1">
      <c r="A34" s="19"/>
      <c r="B34" s="19"/>
      <c r="C34" s="19"/>
      <c r="D34" s="137">
        <f>IF(T8=0,"",D21*K29)</f>
      </c>
      <c r="E34" s="123">
        <f>IF($T$8=0,"","x")</f>
      </c>
      <c r="F34" s="26">
        <f>IF($T$8=0,"","-")</f>
      </c>
      <c r="G34" s="125">
        <f>IF(T8=0,"",G21*K29)</f>
      </c>
      <c r="H34" s="123">
        <f>IF($T$8=0,"","y")</f>
      </c>
      <c r="I34" s="26">
        <f>IF($T$8=0,"","+")</f>
      </c>
      <c r="J34" s="140">
        <f>IF(T8=0,"",J21*K29)</f>
      </c>
      <c r="K34" s="104">
        <f>IF($T$8=0,"","z")</f>
      </c>
      <c r="L34" s="93">
        <f>IF($T$8=0,"","=")</f>
      </c>
      <c r="M34" s="46">
        <f>IF(T8=0,"",0)</f>
      </c>
      <c r="N34" s="147"/>
      <c r="O34" s="147"/>
      <c r="P34" s="152"/>
      <c r="Q34" s="292"/>
      <c r="R34" s="202"/>
      <c r="S34" s="203"/>
      <c r="T34" s="203"/>
      <c r="U34" s="204" t="s">
        <v>24</v>
      </c>
      <c r="V34" s="205">
        <f>IF(AND($T$8=1,$W$26=0),V29,"")</f>
      </c>
      <c r="W34" s="206"/>
      <c r="X34" s="207">
        <f>V34</f>
      </c>
      <c r="Y34" s="144"/>
    </row>
    <row r="35" spans="1:25" ht="15.75">
      <c r="A35" s="19"/>
      <c r="B35" s="19"/>
      <c r="C35" s="19"/>
      <c r="D35" s="138">
        <f>IF(T8=0,"",1)</f>
      </c>
      <c r="E35" s="104">
        <f>IF($T$8=0,"","x")</f>
      </c>
      <c r="F35" s="26">
        <f>IF($T$8=0,"","+")</f>
      </c>
      <c r="G35" s="139">
        <f>IF(T8=0,"",1)</f>
      </c>
      <c r="H35" s="104">
        <f>IF($T$8=0,"","y")</f>
      </c>
      <c r="I35" s="26">
        <f>IF($T$8=0,"","+")</f>
      </c>
      <c r="J35" s="139">
        <f>IF(T8=0,"",1)</f>
      </c>
      <c r="K35" s="104">
        <f>IF($T$8=0,"","z")</f>
      </c>
      <c r="L35" s="93">
        <f>IF($T$8=0,"","=")</f>
      </c>
      <c r="M35" s="46">
        <f>IF(T8=0,"",1)</f>
      </c>
      <c r="N35" s="156"/>
      <c r="O35" s="147"/>
      <c r="P35" s="152"/>
      <c r="Q35" s="157"/>
      <c r="R35" s="155"/>
      <c r="S35" s="144"/>
      <c r="T35" s="144"/>
      <c r="U35" s="144"/>
      <c r="V35" s="144"/>
      <c r="W35" s="144"/>
      <c r="X35" s="144"/>
      <c r="Y35" s="144"/>
    </row>
    <row r="36" spans="1:20" ht="15.75">
      <c r="A36" s="19"/>
      <c r="B36" s="19"/>
      <c r="C36" s="19"/>
      <c r="D36" s="60"/>
      <c r="E36" s="61"/>
      <c r="F36" s="61"/>
      <c r="G36" s="61"/>
      <c r="H36" s="61"/>
      <c r="I36" s="61"/>
      <c r="J36" s="61"/>
      <c r="K36" s="61"/>
      <c r="L36" s="61"/>
      <c r="M36" s="62"/>
      <c r="N36" s="151"/>
      <c r="O36" s="92"/>
      <c r="P36" s="92"/>
      <c r="Q36" s="105"/>
      <c r="R36" s="105"/>
      <c r="S36" s="87"/>
      <c r="T36" s="87"/>
    </row>
    <row r="37" spans="1:20" ht="15.75">
      <c r="A37" s="19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91"/>
      <c r="O37" s="92"/>
      <c r="P37" s="92"/>
      <c r="Q37" s="105"/>
      <c r="R37" s="105"/>
      <c r="S37" s="87"/>
      <c r="T37" s="87"/>
    </row>
    <row r="38" spans="1:24" ht="15.75">
      <c r="A38" s="19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92"/>
      <c r="O38" s="92"/>
      <c r="P38" s="92"/>
      <c r="Q38" s="105"/>
      <c r="R38" s="105"/>
      <c r="S38" s="289"/>
      <c r="T38" s="290"/>
      <c r="U38" s="290"/>
      <c r="V38" s="290"/>
      <c r="W38" s="290"/>
      <c r="X38" s="290"/>
    </row>
    <row r="39" ht="12.75"/>
    <row r="40" spans="4:7" ht="12.75">
      <c r="D40" s="54"/>
      <c r="F40" s="54"/>
      <c r="G40" s="54"/>
    </row>
    <row r="41" ht="12.75"/>
  </sheetData>
  <sheetProtection password="CB8B" sheet="1"/>
  <mergeCells count="2">
    <mergeCell ref="S38:X38"/>
    <mergeCell ref="Q29:Q34"/>
  </mergeCells>
  <dataValidations count="4">
    <dataValidation type="textLength" allowBlank="1" showInputMessage="1" showErrorMessage="1" error="Cannot be edited" sqref="L9:N36 K9:K27 B9:J36 K30:K36 O8:P36 A8:A36 Q10:X36 Y8:Y36 Q3:R9 W3:X9 S3:V6 S8:V9">
      <formula1>0</formula1>
      <formula2>0</formula2>
    </dataValidation>
    <dataValidation type="textLength" allowBlank="1" showInputMessage="1" showErrorMessage="1" error="You cannot edit those cells" sqref="B38:C38 N37:Y38 Y3:Y7 A37:A38">
      <formula1>0</formula1>
      <formula2>0</formula2>
    </dataValidation>
    <dataValidation type="textLength" allowBlank="1" showInputMessage="1" showErrorMessage="1" sqref="Z36:IV38">
      <formula1>0</formula1>
      <formula2>0</formula2>
    </dataValidation>
    <dataValidation type="decimal" allowBlank="1" showInputMessage="1" showErrorMessage="1" error="numbers must be between 0 and 1" sqref="H3:J6">
      <formula1>0</formula1>
      <formula2>1</formula2>
    </dataValidation>
  </dataValidations>
  <printOptions horizontalCentered="1" verticalCentered="1"/>
  <pageMargins left="0.5" right="0.5" top="0.75" bottom="0.75" header="0.5" footer="0.5"/>
  <pageSetup fitToHeight="1" fitToWidth="1" horizontalDpi="600" verticalDpi="600" orientation="landscape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Omran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Maan Omran</dc:creator>
  <cp:keywords/>
  <dc:description/>
  <cp:lastModifiedBy>Omran, Maan</cp:lastModifiedBy>
  <cp:lastPrinted>2010-08-11T15:00:15Z</cp:lastPrinted>
  <dcterms:created xsi:type="dcterms:W3CDTF">2002-11-09T23:47:47Z</dcterms:created>
  <dcterms:modified xsi:type="dcterms:W3CDTF">2024-04-04T18:10:40Z</dcterms:modified>
  <cp:category/>
  <cp:version/>
  <cp:contentType/>
  <cp:contentStatus/>
</cp:coreProperties>
</file>